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<sst xmlns="http://schemas.openxmlformats.org/spreadsheetml/2006/main" count="242" uniqueCount="242">
  <si>
    <t xml:space="preserve">Рассмотрено и утверждено</t>
  </si>
  <si>
    <t xml:space="preserve">на заседании Правления ТСЖ "Грюнвальд"</t>
  </si>
  <si>
    <t xml:space="preserve">Протокол от 15.03.2022 года  № 15.03-2022</t>
  </si>
  <si>
    <t xml:space="preserve">Дорожная карта по содержанию и текущему ремонту инженерных систем, коммуникаций, конструктивных элементов зданий </t>
  </si>
  <si>
    <t xml:space="preserve">ТСЖ "Грюнвальд" на период до 2024 года</t>
  </si>
  <si>
    <t xml:space="preserve">№ п/п</t>
  </si>
  <si>
    <t xml:space="preserve">Мероприятия по содержанию и ремонту инженерного оборудования, элементов зданий</t>
  </si>
  <si>
    <t xml:space="preserve">Единица учета</t>
  </si>
  <si>
    <t>Кол-во</t>
  </si>
  <si>
    <t xml:space="preserve"> Ориентировочная сумма затрат, руб.</t>
  </si>
  <si>
    <t xml:space="preserve">Сроки реализации</t>
  </si>
  <si>
    <t xml:space="preserve">Статья бюджета</t>
  </si>
  <si>
    <t>Примечание</t>
  </si>
  <si>
    <t xml:space="preserve">I. Газовая котельная и оборудование</t>
  </si>
  <si>
    <t>1.1</t>
  </si>
  <si>
    <t xml:space="preserve">Замена каллорифера приточной вентиляции</t>
  </si>
  <si>
    <t>шт</t>
  </si>
  <si>
    <t xml:space="preserve">Прочее. Котельная</t>
  </si>
  <si>
    <t>1.2</t>
  </si>
  <si>
    <t xml:space="preserve">Закупка и установка приборов учета тепловой энергии, замена манометров и термометпров.</t>
  </si>
  <si>
    <t xml:space="preserve">Запчасти котельной</t>
  </si>
  <si>
    <t>1.3</t>
  </si>
  <si>
    <t xml:space="preserve">Монтаж системы вытяжной вентиляции с автоматическим режимом работы.</t>
  </si>
  <si>
    <t>1.4</t>
  </si>
  <si>
    <t xml:space="preserve">Закупка ЗИП циркуляцинных насосов</t>
  </si>
  <si>
    <t>1.5</t>
  </si>
  <si>
    <t xml:space="preserve">Замена датчиков наружнего воздуха</t>
  </si>
  <si>
    <t>шт.</t>
  </si>
  <si>
    <t>1.6</t>
  </si>
  <si>
    <t xml:space="preserve">Замена датчиков температуры теплосетевой воды.</t>
  </si>
  <si>
    <t>1.7</t>
  </si>
  <si>
    <t xml:space="preserve">Замена контроллеров автоматического включения циркуляционных насосов</t>
  </si>
  <si>
    <t>1.8</t>
  </si>
  <si>
    <t xml:space="preserve">Замена светильников на светодиодные</t>
  </si>
  <si>
    <t xml:space="preserve">Прочее. Запчасти электрика</t>
  </si>
  <si>
    <t>1.9</t>
  </si>
  <si>
    <t xml:space="preserve">Проведение косметического ремонта в помещении котельной.</t>
  </si>
  <si>
    <t>кв.м</t>
  </si>
  <si>
    <t xml:space="preserve">Ремонт МОП</t>
  </si>
  <si>
    <t>1.10</t>
  </si>
  <si>
    <t xml:space="preserve">Замена задвижек, кранов, вентилей</t>
  </si>
  <si>
    <t xml:space="preserve">Запорная арматура</t>
  </si>
  <si>
    <t>1.11</t>
  </si>
  <si>
    <t xml:space="preserve">Модернизация шкафа управления</t>
  </si>
  <si>
    <t xml:space="preserve">Отдельная статья</t>
  </si>
  <si>
    <t>1.12</t>
  </si>
  <si>
    <t xml:space="preserve">Приобретение трех форсунок и емкости под работу котлов на дизельном топливе в течение 3 суток в случае отключения газа</t>
  </si>
  <si>
    <t xml:space="preserve">Модернизация инженерных систем</t>
  </si>
  <si>
    <t xml:space="preserve">уточнить у ООО Тривальд</t>
  </si>
  <si>
    <t>ИТОГО:</t>
  </si>
  <si>
    <t xml:space="preserve">II. Водозаборный узел</t>
  </si>
  <si>
    <t>2.1</t>
  </si>
  <si>
    <t xml:space="preserve">Монтаж двух вытяжных вентиляторов</t>
  </si>
  <si>
    <t>2.2</t>
  </si>
  <si>
    <t xml:space="preserve">Монтаж дренажной системы</t>
  </si>
  <si>
    <t>2.3</t>
  </si>
  <si>
    <t xml:space="preserve">Монтаж бетонного основания</t>
  </si>
  <si>
    <t>м2</t>
  </si>
  <si>
    <t>2.4</t>
  </si>
  <si>
    <t xml:space="preserve">Монтаж асфальтового основания</t>
  </si>
  <si>
    <t>2.5</t>
  </si>
  <si>
    <t xml:space="preserve">Прокол между домом  5.5 и ВЗУ</t>
  </si>
  <si>
    <t>м</t>
  </si>
  <si>
    <t>2.6</t>
  </si>
  <si>
    <t xml:space="preserve">Монтаж и обвязка системы отопления ВЗУ</t>
  </si>
  <si>
    <t>2.7</t>
  </si>
  <si>
    <t xml:space="preserve">Монтаж навеса из металла</t>
  </si>
  <si>
    <t>2.8</t>
  </si>
  <si>
    <t xml:space="preserve">Обустройство отмостки вокруг ВЗУ</t>
  </si>
  <si>
    <t>2.9</t>
  </si>
  <si>
    <t xml:space="preserve">Сварныые работы и монтаж лестницы из металла для подьема на гору с целью контроля уровня воды в РЧВ</t>
  </si>
  <si>
    <t>м/п</t>
  </si>
  <si>
    <t>2.10</t>
  </si>
  <si>
    <t xml:space="preserve">Окраска трубопроводов</t>
  </si>
  <si>
    <t>м.п</t>
  </si>
  <si>
    <t>2.11</t>
  </si>
  <si>
    <t xml:space="preserve">Монтаж водостоков</t>
  </si>
  <si>
    <t>2.12</t>
  </si>
  <si>
    <t xml:space="preserve">Ремонт скважины №2. Установка дополнительной обсадной трубы</t>
  </si>
  <si>
    <t>м.п.</t>
  </si>
  <si>
    <t xml:space="preserve">Устройство приточно-вытяжной вентиляции</t>
  </si>
  <si>
    <t>ед.</t>
  </si>
  <si>
    <t xml:space="preserve">III. Вводные распределительные устройства, ГРЩ</t>
  </si>
  <si>
    <t>3.1</t>
  </si>
  <si>
    <t xml:space="preserve">Монтаж резервных закладных деталей, земляные работы, устройство приемных колодцев для кабельных линий</t>
  </si>
  <si>
    <t>3.2</t>
  </si>
  <si>
    <t xml:space="preserve">Монтаж дополнительных устройств для резервного питания мест подключения автомобильных розеток</t>
  </si>
  <si>
    <t>3.3</t>
  </si>
  <si>
    <t xml:space="preserve">Замена автоматов защиты сети, перекоммутация вводных панелей</t>
  </si>
  <si>
    <t>3.4</t>
  </si>
  <si>
    <t xml:space="preserve">Монтаж разводящих кабельных линий в местах подключения автомобильных розеток</t>
  </si>
  <si>
    <t>3.5</t>
  </si>
  <si>
    <t xml:space="preserve">Монтаж шкафов управления автомобильными зарядными устройствами</t>
  </si>
  <si>
    <t xml:space="preserve">IV. Пожарная сигнализация</t>
  </si>
  <si>
    <t>4.1</t>
  </si>
  <si>
    <t xml:space="preserve">Ремонт датчиков пожарной сигнализации в кладовых комнатах и их интеграция в общую систему пожарной сигнализации</t>
  </si>
  <si>
    <t xml:space="preserve">В рамках ТО</t>
  </si>
  <si>
    <t>4.2</t>
  </si>
  <si>
    <t xml:space="preserve">Установка речевых извещателей в МКД по оповещению о пожаре и эвакуации людей</t>
  </si>
  <si>
    <t xml:space="preserve">V. Пожарный водопровод</t>
  </si>
  <si>
    <t>5.1</t>
  </si>
  <si>
    <t xml:space="preserve">Проведение земляных и демонтажных работ по центровке пожарных гидрантов в 3-х колодцах</t>
  </si>
  <si>
    <t>5.2</t>
  </si>
  <si>
    <t xml:space="preserve">Ремонт пожарного водопровода, замена запорной арматуры</t>
  </si>
  <si>
    <t>5.3</t>
  </si>
  <si>
    <t xml:space="preserve">Удаление ржавчины и покраска трубопроводов пожарного водопровода в помещении ВЗУ</t>
  </si>
  <si>
    <t>5.4</t>
  </si>
  <si>
    <t xml:space="preserve">Очиста колодца прохождения трубопроводов вожарного водопровода от иловых отложений</t>
  </si>
  <si>
    <t>5.5</t>
  </si>
  <si>
    <t xml:space="preserve">Подкраска пожарных ящиков с пожарными рукавами в отсеках комплекса</t>
  </si>
  <si>
    <t xml:space="preserve">VI. Приточно-вытяжная вентиляция в паркингах</t>
  </si>
  <si>
    <t>6.1.</t>
  </si>
  <si>
    <t xml:space="preserve">Произвести замену двух каллориферов, размороженных в двух приточных установках</t>
  </si>
  <si>
    <t>6.2</t>
  </si>
  <si>
    <t xml:space="preserve">Восстановление автоматизированной системы включения приточно-вытяжной вентиляции при срабатывания датчиков загазованности паркингов.</t>
  </si>
  <si>
    <t xml:space="preserve">VII. Система дымоудаления</t>
  </si>
  <si>
    <t>7.1</t>
  </si>
  <si>
    <t xml:space="preserve">ЗИП ДУ</t>
  </si>
  <si>
    <t xml:space="preserve">VIII. Секционные ворота и шлагбаумы</t>
  </si>
  <si>
    <t>8.1</t>
  </si>
  <si>
    <t xml:space="preserve">ЗИП для секционных ворот</t>
  </si>
  <si>
    <t>Прочее</t>
  </si>
  <si>
    <t xml:space="preserve">IX. Лифты и лифтовое оборудование</t>
  </si>
  <si>
    <t>9.1</t>
  </si>
  <si>
    <t xml:space="preserve">ЗИП для лифтов</t>
  </si>
  <si>
    <t xml:space="preserve">Обслуживание лифтов</t>
  </si>
  <si>
    <t>9.2</t>
  </si>
  <si>
    <t xml:space="preserve">X. Водоснабжение и водоотведение</t>
  </si>
  <si>
    <t>10.1</t>
  </si>
  <si>
    <t xml:space="preserve">ЗИП системы водотведения</t>
  </si>
  <si>
    <t xml:space="preserve">Водоснабжение </t>
  </si>
  <si>
    <t>10.2</t>
  </si>
  <si>
    <t xml:space="preserve">ЗИП системы водоснабжения</t>
  </si>
  <si>
    <t xml:space="preserve">XI. Хозяйственно-бытовая канализация</t>
  </si>
  <si>
    <t>10.3</t>
  </si>
  <si>
    <t xml:space="preserve">Закупка насоса хозяйственно-бытовой канализации</t>
  </si>
  <si>
    <t xml:space="preserve">XII. Строительные и ремонтные работы в МКД и технических помещениях</t>
  </si>
  <si>
    <t xml:space="preserve">ул. Весенняя, д.1, корп.1</t>
  </si>
  <si>
    <t>12.1</t>
  </si>
  <si>
    <t xml:space="preserve">Ремонтно-восстановительные работы выступающих конструкций на кровле дома.</t>
  </si>
  <si>
    <t xml:space="preserve">ул. Весенняя, д.1, корп.2</t>
  </si>
  <si>
    <t>12.2</t>
  </si>
  <si>
    <t>12.3</t>
  </si>
  <si>
    <t xml:space="preserve">Косметический ремонт подъезда</t>
  </si>
  <si>
    <t xml:space="preserve">ул. Весенняя, д.1, корп.3</t>
  </si>
  <si>
    <t>12.4</t>
  </si>
  <si>
    <t>12.5</t>
  </si>
  <si>
    <t>12.6</t>
  </si>
  <si>
    <t xml:space="preserve">Обустройство крыльца перед входом в дом</t>
  </si>
  <si>
    <t>Благоустройство</t>
  </si>
  <si>
    <t xml:space="preserve">уточнить у Наиба сумму </t>
  </si>
  <si>
    <t xml:space="preserve">ул. Весенняя, д.1, корп.4</t>
  </si>
  <si>
    <t>12.7</t>
  </si>
  <si>
    <t>12.8</t>
  </si>
  <si>
    <t xml:space="preserve">ул. Весенняя, д.1, корп.5</t>
  </si>
  <si>
    <t xml:space="preserve">Реконструкция фонарной стелыы в холле этажа А</t>
  </si>
  <si>
    <t xml:space="preserve">ул. Весенняя, д.1, корп.6</t>
  </si>
  <si>
    <t>12.11</t>
  </si>
  <si>
    <t>12.12</t>
  </si>
  <si>
    <t>12.13</t>
  </si>
  <si>
    <t xml:space="preserve">Ремонт фонаря на кровле дома</t>
  </si>
  <si>
    <t xml:space="preserve">ул. Весенняя, д.1, корп.7</t>
  </si>
  <si>
    <t>12.14</t>
  </si>
  <si>
    <t xml:space="preserve">Проведение работ по согласованию с собственниками помещений.</t>
  </si>
  <si>
    <t xml:space="preserve">Согласовать с Наибом </t>
  </si>
  <si>
    <t>12.15</t>
  </si>
  <si>
    <t xml:space="preserve">ул. Весенняя, д.1, корп.8</t>
  </si>
  <si>
    <t>12.16</t>
  </si>
  <si>
    <t>12.17</t>
  </si>
  <si>
    <t>щт.</t>
  </si>
  <si>
    <t>12.18</t>
  </si>
  <si>
    <t xml:space="preserve">Реконструкция фонарной стеллы в холле этажа А</t>
  </si>
  <si>
    <t xml:space="preserve">ул. Весенняя, д.5, корп.1</t>
  </si>
  <si>
    <t>12.19</t>
  </si>
  <si>
    <t>12.20</t>
  </si>
  <si>
    <t xml:space="preserve">Заменить стеклопакет на верхнем фонаре дома и загерметизировать оконный блок</t>
  </si>
  <si>
    <t>12.21</t>
  </si>
  <si>
    <t xml:space="preserve">Выполнить ремонт технического помещения на этаже В</t>
  </si>
  <si>
    <t xml:space="preserve">ул. Весенняя, д.5, корп.2</t>
  </si>
  <si>
    <t xml:space="preserve">Выполнение текущего ремонта МОМ по согласованию с собственниками помещений</t>
  </si>
  <si>
    <t xml:space="preserve">ул. Весенняя, д.5, корп.3</t>
  </si>
  <si>
    <t>12.22</t>
  </si>
  <si>
    <t>12.23</t>
  </si>
  <si>
    <t xml:space="preserve">Ремонт фонаря на кровле дома </t>
  </si>
  <si>
    <t xml:space="preserve">ул. Весенняя, д.5, корп.4</t>
  </si>
  <si>
    <t>12.24</t>
  </si>
  <si>
    <t>12.25</t>
  </si>
  <si>
    <t xml:space="preserve">ул. Весенняя, д.5, корп.5</t>
  </si>
  <si>
    <t>12.26</t>
  </si>
  <si>
    <t>12.27</t>
  </si>
  <si>
    <t>12.28</t>
  </si>
  <si>
    <t xml:space="preserve">Убрать грибок в холле этажа А по периметру стены</t>
  </si>
  <si>
    <t xml:space="preserve">ВСЕГО по 13 МКД:</t>
  </si>
  <si>
    <t xml:space="preserve">XIII. Помещение охраны, столовая комната, помещение техников</t>
  </si>
  <si>
    <t>13.1</t>
  </si>
  <si>
    <t xml:space="preserve">Проведение косметического ремонта помещений и закупка мебели</t>
  </si>
  <si>
    <t>13.2</t>
  </si>
  <si>
    <t xml:space="preserve">Ремонт технического помещени для техников в дома 5.1.</t>
  </si>
  <si>
    <t xml:space="preserve">XIV. Техническое обслуживание фасадов зданий</t>
  </si>
  <si>
    <t>14.1</t>
  </si>
  <si>
    <t xml:space="preserve">Замена горизонтальных камней на нихней части балконов в домах 1,2; 1.4; 1.6; 5.3 на алюминевые копозитные панели</t>
  </si>
  <si>
    <t>Фасады</t>
  </si>
  <si>
    <t>14.2</t>
  </si>
  <si>
    <t xml:space="preserve">Замена камней по периметру оконных блоков на алюминевые композитные материалы</t>
  </si>
  <si>
    <t>кв.м.</t>
  </si>
  <si>
    <t>14.3</t>
  </si>
  <si>
    <t xml:space="preserve">Замена сломанных камней</t>
  </si>
  <si>
    <t>14.4</t>
  </si>
  <si>
    <t xml:space="preserve">XV.Содержание и ремонт паркингов</t>
  </si>
  <si>
    <t>15.1</t>
  </si>
  <si>
    <t xml:space="preserve">Заделка трещин после проведения строительной экспертизы </t>
  </si>
  <si>
    <t xml:space="preserve">Ремонт помещений в отсеках</t>
  </si>
  <si>
    <t>15.2</t>
  </si>
  <si>
    <t xml:space="preserve">Ревизия и замена запорной арматуры на трубопроводах отопления, холодного и горячего водоснабжения</t>
  </si>
  <si>
    <t>15.3</t>
  </si>
  <si>
    <t xml:space="preserve">Ремонт решеток  сливных лотков, устройство дополнительных сливов в паркингах  </t>
  </si>
  <si>
    <t>п.м</t>
  </si>
  <si>
    <t>15.4</t>
  </si>
  <si>
    <t xml:space="preserve">Разработка плана электрификации в отсеках для подзарядки электромобилей</t>
  </si>
  <si>
    <t>ИТОГО</t>
  </si>
  <si>
    <t xml:space="preserve">XVI. Благоустройство придомовой территории</t>
  </si>
  <si>
    <t>16.1</t>
  </si>
  <si>
    <t xml:space="preserve">Разработка проекта концепции благоустройства придомовой территории</t>
  </si>
  <si>
    <t xml:space="preserve">Благоустройство придомовой территории</t>
  </si>
  <si>
    <t>16.2</t>
  </si>
  <si>
    <t xml:space="preserve">Замена сломанных решеток на приемных колодцах ливневой канализации</t>
  </si>
  <si>
    <t>16.3</t>
  </si>
  <si>
    <t xml:space="preserve">Укрепление люков на придомовой территории</t>
  </si>
  <si>
    <t>16.4</t>
  </si>
  <si>
    <t xml:space="preserve">Выполнение работ на территории согласно концепции благоустройства</t>
  </si>
  <si>
    <t>16.5</t>
  </si>
  <si>
    <t xml:space="preserve">Замена камней на лестнице около фасада </t>
  </si>
  <si>
    <t xml:space="preserve">XVII. Клининг и механизмы</t>
  </si>
  <si>
    <t>17.1</t>
  </si>
  <si>
    <t xml:space="preserve">Устройство металлического бокса для тракторной техники и движущихся механизмов</t>
  </si>
  <si>
    <t>17.2</t>
  </si>
  <si>
    <t xml:space="preserve">Закупка поломоечных машин в паркинги </t>
  </si>
  <si>
    <t xml:space="preserve">XVIII. ОФИС</t>
  </si>
  <si>
    <t>18.1</t>
  </si>
  <si>
    <t xml:space="preserve">Закупка VRV системы для диспетчера, бухгалтерии и инженерной службы</t>
  </si>
  <si>
    <t>компл.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</si>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</sst>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name val="Calibri"/>
      <color theme="1"/>
      <sz val="11.000000"/>
      <scheme val="minor"/>
    </font>
    <font>
      <name val="Calibri"/>
      <color rgb="FF9C6500"/>
      <sz val="11.000000"/>
      <scheme val="minor"/>
    </font>
    <font>
      <name val="Times New Roman"/>
      <color theme="1"/>
      <sz val="12.000000"/>
    </font>
    <font>
      <name val="Calibri"/>
      <b/>
      <color theme="1"/>
      <sz val="11.000000"/>
      <scheme val="minor"/>
    </font>
    <font>
      <name val="Times New Roman"/>
      <b/>
      <color theme="1"/>
      <sz val="11.000000"/>
    </font>
    <font>
      <name val="Times New Roman"/>
      <b/>
      <color theme="1"/>
      <sz val="12.000000"/>
    </font>
    <font>
      <name val="Times New Roman"/>
      <b/>
      <color theme="1"/>
      <sz val="14.000000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 tint="0"/>
        <bgColor theme="0" tint="0"/>
      </patternFill>
    </fill>
  </fills>
  <borders count="3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"/>
      </left>
      <right style="thin">
        <color theme="1" tint="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 tint="0"/>
      </bottom>
      <diagonal/>
    </border>
    <border>
      <left style="thin">
        <color theme="1" tint="0"/>
      </left>
      <right style="thin">
        <color theme="1" tint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1" tint="0"/>
      </top>
      <bottom style="thin">
        <color theme="1" tint="0"/>
      </bottom>
      <diagonal/>
    </border>
    <border>
      <left style="thin">
        <color theme="1" tint="0"/>
      </left>
      <right style="thin">
        <color theme="1" tint="0"/>
      </right>
      <top style="thin">
        <color theme="1" tint="0"/>
      </top>
      <bottom style="thin">
        <color theme="1" tint="0"/>
      </bottom>
      <diagonal/>
    </border>
    <border>
      <left/>
      <right/>
      <top style="thin">
        <color theme="1" tint="0"/>
      </top>
      <bottom style="thin">
        <color theme="1" tint="0"/>
      </bottom>
      <diagonal/>
    </border>
    <border>
      <left style="thin">
        <color auto="1"/>
      </left>
      <right style="thin">
        <color theme="1" tint="0"/>
      </right>
      <top style="thin">
        <color theme="1" tint="0"/>
      </top>
      <bottom style="thin">
        <color theme="1" tint="0"/>
      </bottom>
      <diagonal/>
    </border>
    <border>
      <left style="thin">
        <color auto="1"/>
      </left>
      <right/>
      <top style="thin">
        <color theme="1" tint="0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/>
      <bottom/>
      <diagonal/>
    </border>
  </borders>
  <cellStyleXfs count="2">
    <xf fontId="0" fillId="0" borderId="0" numFmtId="0" applyNumberFormat="1" applyFont="1" applyFill="1" applyBorder="1"/>
    <xf fontId="1" fillId="2" borderId="0" numFmtId="0" applyNumberFormat="0" applyFont="1" applyFill="1" applyBorder="0"/>
  </cellStyleXfs>
  <cellXfs count="139">
    <xf fontId="0" fillId="0" borderId="0" numFmtId="0" xfId="0"/>
    <xf fontId="0" fillId="0" borderId="0" numFmtId="0" xfId="0" applyAlignment="1">
      <alignment horizontal="center"/>
    </xf>
    <xf fontId="2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4" fillId="0" borderId="0" numFmtId="0" xfId="0" applyFont="1" applyAlignment="1">
      <alignment horizontal="center"/>
    </xf>
    <xf fontId="4" fillId="0" borderId="0" numFmtId="0" xfId="0" applyFont="1" applyAlignment="1">
      <alignment horizontal="center" vertical="center"/>
    </xf>
    <xf fontId="5" fillId="3" borderId="1" numFmtId="0" xfId="0" applyFont="1" applyFill="1" applyBorder="1" applyAlignment="1">
      <alignment horizontal="center" vertical="center"/>
    </xf>
    <xf fontId="5" fillId="3" borderId="1" numFmtId="0" xfId="0" applyFont="1" applyFill="1" applyBorder="1" applyAlignment="1">
      <alignment horizontal="center" vertical="center" wrapText="1"/>
    </xf>
    <xf fontId="4" fillId="3" borderId="1" numFmtId="0" xfId="0" applyFont="1" applyFill="1" applyBorder="1" applyAlignment="1">
      <alignment horizontal="center"/>
    </xf>
    <xf fontId="5" fillId="4" borderId="2" numFmtId="0" xfId="0" applyFont="1" applyFill="1" applyBorder="1" applyAlignment="1">
      <alignment horizontal="center" wrapText="1"/>
    </xf>
    <xf fontId="5" fillId="4" borderId="3" numFmtId="0" xfId="0" applyFont="1" applyFill="1" applyBorder="1" applyAlignment="1">
      <alignment horizontal="center" wrapText="1"/>
    </xf>
    <xf fontId="5" fillId="4" borderId="4" numFmtId="0" xfId="0" applyFont="1" applyFill="1" applyBorder="1" applyAlignment="1">
      <alignment horizontal="center" wrapText="1"/>
    </xf>
    <xf fontId="2" fillId="0" borderId="2" numFmtId="49" xfId="0" applyNumberFormat="1" applyFont="1" applyBorder="1" applyAlignment="1">
      <alignment horizontal="center" vertical="center"/>
    </xf>
    <xf fontId="2" fillId="0" borderId="5" numFmtId="0" xfId="0" applyFont="1" applyBorder="1" applyAlignment="1">
      <alignment horizontal="justify" vertical="center" wrapText="1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 wrapText="1"/>
    </xf>
    <xf fontId="2" fillId="0" borderId="5" numFmtId="2" xfId="0" applyNumberFormat="1" applyFont="1" applyBorder="1" applyAlignment="1">
      <alignment horizontal="center" vertical="center" wrapText="1"/>
    </xf>
    <xf fontId="2" fillId="0" borderId="2" numFmtId="2" xfId="0" applyNumberFormat="1" applyFont="1" applyBorder="1" applyAlignment="1">
      <alignment horizontal="center" vertical="center" wrapText="1"/>
    </xf>
    <xf fontId="2" fillId="0" borderId="1" numFmtId="2" xfId="0" applyNumberFormat="1" applyFont="1" applyBorder="1" applyAlignment="1">
      <alignment horizontal="center" vertical="center"/>
    </xf>
    <xf fontId="2" fillId="0" borderId="1" numFmtId="0" xfId="0" applyFont="1" applyBorder="1" applyAlignment="1">
      <alignment horizontal="center" vertical="center" wrapText="1"/>
    </xf>
    <xf fontId="2" fillId="0" borderId="1" numFmtId="0" xfId="0" applyFont="1" applyBorder="1"/>
    <xf fontId="2" fillId="0" borderId="8" numFmtId="0" xfId="0" applyFont="1" applyBorder="1" applyAlignment="1">
      <alignment horizontal="justify" vertical="center" wrapText="1"/>
    </xf>
    <xf fontId="2" fillId="0" borderId="1" numFmtId="2" xfId="0" applyNumberFormat="1" applyFont="1" applyBorder="1" applyAlignment="1">
      <alignment horizontal="center" vertical="center" wrapText="1"/>
    </xf>
    <xf fontId="2" fillId="0" borderId="9" numFmtId="2" xfId="0" applyNumberFormat="1" applyFont="1" applyBorder="1" applyAlignment="1">
      <alignment horizontal="center" vertical="center" wrapText="1"/>
    </xf>
    <xf fontId="2" fillId="0" borderId="10" numFmtId="0" xfId="0" applyFont="1" applyBorder="1" applyAlignment="1">
      <alignment horizontal="justify" vertical="center" wrapText="1"/>
    </xf>
    <xf fontId="2" fillId="0" borderId="1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 vertical="center" wrapText="1"/>
    </xf>
    <xf fontId="2" fillId="0" borderId="12" numFmtId="2" xfId="0" applyNumberFormat="1" applyFont="1" applyBorder="1" applyAlignment="1">
      <alignment horizontal="center" vertical="center" wrapText="1"/>
    </xf>
    <xf fontId="2" fillId="0" borderId="13" numFmtId="0" xfId="0" applyFont="1" applyBorder="1" applyAlignment="1">
      <alignment horizontal="justify" vertical="center" wrapText="1"/>
    </xf>
    <xf fontId="2" fillId="0" borderId="14" numFmtId="0" xfId="0" applyFont="1" applyBorder="1" applyAlignment="1">
      <alignment horizontal="center" vertical="center" wrapText="1"/>
    </xf>
    <xf fontId="2" fillId="0" borderId="15" numFmtId="0" xfId="0" applyFont="1" applyBorder="1" applyAlignment="1">
      <alignment horizontal="center" vertical="center" wrapText="1"/>
    </xf>
    <xf fontId="2" fillId="0" borderId="16" numFmtId="2" xfId="0" applyNumberFormat="1" applyFont="1" applyBorder="1" applyAlignment="1">
      <alignment horizontal="center" vertical="center" wrapText="1"/>
    </xf>
    <xf fontId="2" fillId="0" borderId="17" numFmtId="0" xfId="0" applyFont="1" applyBorder="1" applyAlignment="1">
      <alignment horizontal="justify" vertical="center" wrapText="1"/>
    </xf>
    <xf fontId="2" fillId="0" borderId="1" numFmtId="0" xfId="0" applyFont="1" applyBorder="1" applyAlignment="1">
      <alignment horizontal="center" vertical="center"/>
    </xf>
    <xf fontId="2" fillId="0" borderId="1" numFmtId="49" xfId="0" applyNumberFormat="1" applyFont="1" applyBorder="1" applyAlignment="1">
      <alignment horizontal="center" vertical="center"/>
    </xf>
    <xf fontId="2" fillId="0" borderId="1" numFmtId="0" xfId="0" applyFont="1" applyBorder="1" applyAlignment="1">
      <alignment horizontal="justify" vertical="center" wrapText="1"/>
    </xf>
    <xf fontId="2" fillId="0" borderId="1" numFmtId="3" xfId="0" applyNumberFormat="1" applyFont="1" applyBorder="1" applyAlignment="1">
      <alignment horizontal="center" vertical="center" wrapText="1"/>
    </xf>
    <xf fontId="2" fillId="0" borderId="1" numFmtId="49" xfId="0" applyNumberFormat="1" applyFont="1" applyBorder="1"/>
    <xf fontId="5" fillId="0" borderId="18" numFmtId="0" xfId="0" applyFont="1" applyBorder="1" applyAlignment="1">
      <alignment horizontal="left" vertical="center" wrapText="1"/>
    </xf>
    <xf fontId="5" fillId="0" borderId="19" numFmtId="2" xfId="0" applyNumberFormat="1" applyFont="1" applyBorder="1" applyAlignment="1">
      <alignment horizontal="center" vertical="center" wrapText="1"/>
    </xf>
    <xf fontId="5" fillId="0" borderId="1" numFmtId="2" xfId="0" applyNumberFormat="1" applyFont="1" applyBorder="1" applyAlignment="1">
      <alignment horizontal="center" vertical="center" wrapText="1"/>
    </xf>
    <xf fontId="5" fillId="0" borderId="1" numFmtId="2" xfId="0" applyNumberFormat="1" applyFont="1" applyBorder="1" applyAlignment="1">
      <alignment horizontal="center" vertical="center"/>
    </xf>
    <xf fontId="2" fillId="0" borderId="1" numFmtId="2" xfId="0" applyNumberFormat="1" applyFont="1" applyBorder="1"/>
    <xf fontId="5" fillId="4" borderId="20" numFmtId="0" xfId="0" applyFont="1" applyFill="1" applyBorder="1" applyAlignment="1">
      <alignment horizontal="center" wrapText="1"/>
    </xf>
    <xf fontId="5" fillId="4" borderId="0" numFmtId="0" xfId="0" applyFont="1" applyFill="1" applyAlignment="1">
      <alignment horizontal="center" wrapText="1"/>
    </xf>
    <xf fontId="5" fillId="4" borderId="21" numFmtId="0" xfId="0" applyFont="1" applyFill="1" applyBorder="1" applyAlignment="1">
      <alignment horizontal="center" wrapText="1"/>
    </xf>
    <xf fontId="2" fillId="0" borderId="1" numFmtId="0" xfId="0" applyFont="1" applyBorder="1" applyAlignment="1">
      <alignment horizontal="justify" wrapText="1"/>
    </xf>
    <xf fontId="2" fillId="0" borderId="1" numFmtId="0" xfId="0" applyFont="1" applyBorder="1" applyAlignment="1">
      <alignment horizontal="center" wrapText="1"/>
    </xf>
    <xf fontId="2" fillId="0" borderId="1" numFmtId="3" xfId="0" applyNumberFormat="1" applyFont="1" applyBorder="1" applyAlignment="1">
      <alignment horizontal="center" wrapText="1"/>
    </xf>
    <xf fontId="2" fillId="0" borderId="1" numFmtId="4" xfId="0" applyNumberFormat="1" applyFont="1" applyBorder="1" applyAlignment="1">
      <alignment horizontal="center" vertical="center" wrapText="1"/>
    </xf>
    <xf fontId="5" fillId="0" borderId="1" numFmtId="0" xfId="0" applyFont="1" applyBorder="1" applyAlignment="1">
      <alignment horizontal="left" wrapText="1"/>
    </xf>
    <xf fontId="5" fillId="0" borderId="1" numFmtId="4" xfId="0" applyNumberFormat="1" applyFont="1" applyBorder="1" applyAlignment="1">
      <alignment horizontal="center" wrapText="1"/>
    </xf>
    <xf fontId="5" fillId="4" borderId="20" numFmtId="0" xfId="0" applyFont="1" applyFill="1" applyBorder="1" applyAlignment="1">
      <alignment horizontal="center" vertical="center" wrapText="1"/>
    </xf>
    <xf fontId="5" fillId="4" borderId="0" numFmtId="0" xfId="0" applyFont="1" applyFill="1" applyAlignment="1">
      <alignment horizontal="center" vertical="center" wrapText="1"/>
    </xf>
    <xf fontId="5" fillId="4" borderId="21" numFmtId="0" xfId="0" applyFont="1" applyFill="1" applyBorder="1" applyAlignment="1">
      <alignment horizontal="center" vertical="center" wrapText="1"/>
    </xf>
    <xf fontId="2" fillId="0" borderId="22" numFmtId="0" xfId="0" applyFont="1" applyBorder="1" applyAlignment="1">
      <alignment horizontal="justify" wrapText="1"/>
    </xf>
    <xf fontId="2" fillId="0" borderId="3" numFmtId="0" xfId="0" applyFont="1" applyBorder="1" applyAlignment="1">
      <alignment horizontal="center" vertical="center" wrapText="1"/>
    </xf>
    <xf fontId="2" fillId="0" borderId="22" numFmtId="2" xfId="0" applyNumberFormat="1" applyFont="1" applyBorder="1" applyAlignment="1">
      <alignment horizontal="center" vertical="center" wrapText="1"/>
    </xf>
    <xf fontId="2" fillId="0" borderId="1" numFmtId="2" xfId="0" applyNumberFormat="1" applyFont="1" applyBorder="1" applyAlignment="1">
      <alignment horizontal="center" wrapText="1"/>
    </xf>
    <xf fontId="2" fillId="0" borderId="2" numFmtId="0" xfId="0" applyFont="1" applyBorder="1" applyAlignment="1">
      <alignment horizontal="justify" wrapText="1"/>
    </xf>
    <xf fontId="2" fillId="0" borderId="1" numFmtId="2" xfId="0" applyNumberFormat="1" applyFont="1" applyBorder="1" applyAlignment="1">
      <alignment vertical="center"/>
    </xf>
    <xf fontId="5" fillId="0" borderId="1" numFmtId="0" xfId="0" applyFont="1" applyBorder="1" applyAlignment="1">
      <alignment horizontal="center" wrapText="1"/>
    </xf>
    <xf fontId="5" fillId="0" borderId="1" numFmtId="3" xfId="0" applyNumberFormat="1" applyFont="1" applyBorder="1" applyAlignment="1">
      <alignment horizontal="center" wrapText="1"/>
    </xf>
    <xf fontId="5" fillId="0" borderId="1" numFmtId="3" xfId="0" applyNumberFormat="1" applyFont="1" applyBorder="1"/>
    <xf fontId="2" fillId="0" borderId="1" numFmtId="0" xfId="0" applyFont="1" applyBorder="1" applyAlignment="1">
      <alignment vertical="center"/>
    </xf>
    <xf fontId="2" fillId="0" borderId="1" numFmtId="3" xfId="0" applyNumberFormat="1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5" fillId="0" borderId="1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5" fillId="0" borderId="1" numFmtId="0" xfId="0" applyFont="1" applyBorder="1" applyAlignment="1">
      <alignment horizontal="left" vertical="center" wrapText="1"/>
    </xf>
    <xf fontId="5" fillId="0" borderId="1" numFmtId="3" xfId="0" applyNumberFormat="1" applyFont="1" applyBorder="1" applyAlignment="1">
      <alignment horizontal="center" vertical="center" wrapText="1"/>
    </xf>
    <xf fontId="5" fillId="4" borderId="1" numFmtId="0" xfId="0" applyFont="1" applyFill="1" applyBorder="1" applyAlignment="1">
      <alignment horizontal="center" vertical="center" wrapText="1"/>
    </xf>
    <xf fontId="2" fillId="0" borderId="12" numFmtId="0" xfId="0" applyFont="1" applyBorder="1" applyAlignment="1">
      <alignment horizontal="left" wrapText="1"/>
    </xf>
    <xf fontId="2" fillId="0" borderId="11" numFmtId="0" xfId="0" applyFont="1" applyBorder="1" applyAlignment="1">
      <alignment horizontal="center" wrapText="1"/>
    </xf>
    <xf fontId="2" fillId="0" borderId="0" numFmtId="0" xfId="0" applyFont="1" applyAlignment="1">
      <alignment horizontal="center" wrapText="1"/>
    </xf>
    <xf fontId="5" fillId="0" borderId="21" numFmtId="0" xfId="0" applyFont="1" applyBorder="1" applyAlignment="1">
      <alignment horizontal="center" wrapText="1"/>
    </xf>
    <xf fontId="5" fillId="4" borderId="1" numFmtId="0" xfId="0" applyFont="1" applyFill="1" applyBorder="1" applyAlignment="1">
      <alignment horizontal="center" wrapText="1"/>
    </xf>
    <xf fontId="5" fillId="0" borderId="1" numFmtId="0" xfId="0" applyFont="1" applyBorder="1" applyAlignment="1">
      <alignment horizontal="justify" wrapText="1"/>
    </xf>
    <xf fontId="5" fillId="0" borderId="1" numFmtId="0" xfId="0" applyFont="1" applyBorder="1" applyAlignment="1">
      <alignment horizontal="center"/>
    </xf>
    <xf fontId="5" fillId="4" borderId="2" numFmtId="0" xfId="0" applyFont="1" applyFill="1" applyBorder="1" applyAlignment="1">
      <alignment horizontal="center" vertical="center" wrapText="1"/>
    </xf>
    <xf fontId="5" fillId="4" borderId="3" numFmtId="0" xfId="0" applyFont="1" applyFill="1" applyBorder="1" applyAlignment="1">
      <alignment horizontal="center" vertical="center" wrapText="1"/>
    </xf>
    <xf fontId="5" fillId="4" borderId="23" numFmtId="0" xfId="0" applyFont="1" applyFill="1" applyBorder="1" applyAlignment="1">
      <alignment horizontal="center" vertical="center" wrapText="1"/>
    </xf>
    <xf fontId="5" fillId="4" borderId="4" numFmtId="0" xfId="0" applyFont="1" applyFill="1" applyBorder="1" applyAlignment="1">
      <alignment horizontal="center" vertical="center" wrapText="1"/>
    </xf>
    <xf fontId="2" fillId="0" borderId="24" numFmtId="0" xfId="0" applyFont="1" applyBorder="1" applyAlignment="1">
      <alignment horizontal="center" vertical="center" wrapText="1"/>
    </xf>
    <xf fontId="2" fillId="0" borderId="25" numFmtId="0" xfId="0" applyFont="1" applyBorder="1" applyAlignment="1">
      <alignment horizontal="center" vertical="center" wrapText="1"/>
    </xf>
    <xf fontId="2" fillId="0" borderId="8" numFmtId="2" xfId="0" applyNumberFormat="1" applyFont="1" applyBorder="1" applyAlignment="1">
      <alignment horizontal="center" vertical="center" wrapText="1"/>
    </xf>
    <xf fontId="5" fillId="0" borderId="2" numFmtId="3" xfId="0" applyNumberFormat="1" applyFont="1" applyBorder="1" applyAlignment="1">
      <alignment horizontal="center" vertical="center" wrapText="1"/>
    </xf>
    <xf fontId="2" fillId="0" borderId="8" numFmtId="3" xfId="0" applyNumberFormat="1" applyFont="1" applyBorder="1" applyAlignment="1">
      <alignment horizontal="center" vertical="center" wrapText="1"/>
    </xf>
    <xf fontId="2" fillId="0" borderId="12" numFmtId="0" xfId="0" applyFont="1" applyBorder="1" applyAlignment="1">
      <alignment horizontal="justify" vertical="center" wrapText="1"/>
    </xf>
    <xf fontId="2" fillId="0" borderId="21" numFmtId="0" xfId="0" applyFont="1" applyBorder="1" applyAlignment="1">
      <alignment horizontal="center" vertical="center" wrapText="1"/>
    </xf>
    <xf fontId="2" fillId="0" borderId="20" numFmtId="0" xfId="0" applyFont="1" applyBorder="1" applyAlignment="1">
      <alignment horizontal="center" vertical="center" wrapText="1"/>
    </xf>
    <xf fontId="2" fillId="0" borderId="26" numFmtId="3" xfId="0" applyNumberFormat="1" applyFont="1" applyBorder="1" applyAlignment="1">
      <alignment horizontal="center" vertical="center" wrapText="1"/>
    </xf>
    <xf fontId="5" fillId="0" borderId="9" numFmtId="3" xfId="0" applyNumberFormat="1" applyFont="1" applyBorder="1" applyAlignment="1">
      <alignment horizontal="center" vertical="center" wrapText="1"/>
    </xf>
    <xf fontId="2" fillId="0" borderId="5" numFmtId="3" xfId="0" applyNumberFormat="1" applyFont="1" applyBorder="1" applyAlignment="1">
      <alignment horizontal="center" vertical="center" wrapText="1"/>
    </xf>
    <xf fontId="2" fillId="0" borderId="2" numFmtId="3" xfId="0" applyNumberFormat="1" applyFont="1" applyBorder="1" applyAlignment="1">
      <alignment horizontal="center" vertical="center" wrapText="1"/>
    </xf>
    <xf fontId="2" fillId="0" borderId="12" numFmtId="0" xfId="0" applyFont="1" applyBorder="1" applyAlignment="1">
      <alignment horizontal="justify" wrapText="1"/>
    </xf>
    <xf fontId="2" fillId="0" borderId="1" numFmtId="0" xfId="0" applyFont="1" applyBorder="1" applyAlignment="1">
      <alignment wrapText="1"/>
    </xf>
    <xf fontId="2" fillId="5" borderId="1" numFmtId="49" xfId="0" applyNumberFormat="1" applyFont="1" applyFill="1" applyBorder="1" applyAlignment="1">
      <alignment horizontal="center" vertical="center" wrapText="1"/>
    </xf>
    <xf fontId="2" fillId="5" borderId="1" numFmtId="0" xfId="0" applyFont="1" applyFill="1" applyBorder="1" applyAlignment="1">
      <alignment horizontal="center" vertical="center" wrapText="1"/>
    </xf>
    <xf fontId="2" fillId="5" borderId="1" numFmtId="3" xfId="0" applyNumberFormat="1" applyFont="1" applyFill="1" applyBorder="1" applyAlignment="1">
      <alignment horizontal="center" vertical="center" wrapText="1"/>
    </xf>
    <xf fontId="2" fillId="5" borderId="1" numFmtId="0" xfId="0" applyFont="1" applyFill="1" applyBorder="1" applyAlignment="1">
      <alignment horizontal="justify" vertical="center" wrapText="1"/>
    </xf>
    <xf fontId="5" fillId="5" borderId="1" numFmtId="49" xfId="0" applyNumberFormat="1" applyFont="1" applyFill="1" applyBorder="1" applyAlignment="1">
      <alignment horizontal="center" vertical="center" wrapText="1"/>
    </xf>
    <xf fontId="5" fillId="5" borderId="1" numFmtId="0" xfId="0" applyFont="1" applyFill="1" applyBorder="1" applyAlignment="1">
      <alignment horizontal="center" vertical="center" wrapText="1"/>
    </xf>
    <xf fontId="5" fillId="5" borderId="1" numFmtId="3" xfId="0" applyNumberFormat="1" applyFont="1" applyFill="1" applyBorder="1" applyAlignment="1">
      <alignment horizontal="center" vertical="center" wrapText="1"/>
    </xf>
    <xf fontId="2" fillId="5" borderId="1" numFmtId="16" xfId="0" applyNumberFormat="1" applyFont="1" applyFill="1" applyBorder="1" applyAlignment="1">
      <alignment horizontal="center" vertical="center" wrapText="1"/>
    </xf>
    <xf fontId="0" fillId="5" borderId="0" numFmtId="0" xfId="0" applyFill="1"/>
    <xf fontId="5" fillId="4" borderId="2" numFmtId="0" xfId="0" applyFont="1" applyFill="1" applyBorder="1" applyAlignment="1">
      <alignment horizontal="center" vertical="center"/>
    </xf>
    <xf fontId="5" fillId="4" borderId="3" numFmtId="0" xfId="0" applyFont="1" applyFill="1" applyBorder="1" applyAlignment="1">
      <alignment horizontal="center" vertical="center"/>
    </xf>
    <xf fontId="5" fillId="4" borderId="4" numFmtId="0" xfId="0" applyFont="1" applyFill="1" applyBorder="1" applyAlignment="1">
      <alignment horizontal="center" vertical="center"/>
    </xf>
    <xf fontId="2" fillId="0" borderId="2" numFmtId="49" xfId="0" applyNumberFormat="1" applyFont="1" applyBorder="1"/>
    <xf fontId="2" fillId="0" borderId="12" numFmtId="3" xfId="0" applyNumberFormat="1" applyFont="1" applyBorder="1" applyAlignment="1">
      <alignment horizontal="center" vertical="center" wrapText="1"/>
    </xf>
    <xf fontId="2" fillId="0" borderId="1" numFmtId="0" xfId="0" applyFont="1" applyBorder="1" applyAlignment="1">
      <alignment horizontal="center"/>
    </xf>
    <xf fontId="5" fillId="4" borderId="27" numFmtId="0" xfId="0" applyFont="1" applyFill="1" applyBorder="1" applyAlignment="1">
      <alignment horizontal="center" vertical="center" wrapText="1"/>
    </xf>
    <xf fontId="2" fillId="0" borderId="2" numFmtId="3" xfId="0" applyNumberFormat="1" applyFont="1" applyBorder="1" applyAlignment="1">
      <alignment vertical="center" wrapText="1"/>
    </xf>
    <xf fontId="2" fillId="0" borderId="9" numFmtId="3" xfId="0" applyNumberFormat="1" applyFont="1" applyBorder="1" applyAlignment="1">
      <alignment vertical="center" wrapText="1"/>
    </xf>
    <xf fontId="5" fillId="0" borderId="1" numFmtId="0" xfId="0" applyFont="1" applyBorder="1"/>
    <xf fontId="2" fillId="0" borderId="1" numFmtId="3" xfId="0" applyNumberFormat="1" applyFont="1" applyBorder="1" applyAlignment="1">
      <alignment vertical="center" wrapText="1"/>
    </xf>
    <xf fontId="5" fillId="0" borderId="1" numFmtId="0" xfId="0" applyFont="1" applyBorder="1" applyAlignment="1">
      <alignment horizontal="justify" vertical="center" wrapText="1"/>
    </xf>
    <xf fontId="5" fillId="0" borderId="1" numFmtId="3" xfId="0" applyNumberFormat="1" applyFont="1" applyBorder="1" applyAlignment="1">
      <alignment horizontal="center" vertical="center"/>
    </xf>
    <xf fontId="2" fillId="0" borderId="1" numFmtId="49" xfId="0" applyNumberFormat="1" applyFont="1" applyBorder="1" applyAlignment="1">
      <alignment vertical="center"/>
    </xf>
    <xf fontId="5" fillId="4" borderId="2" numFmtId="49" xfId="0" applyNumberFormat="1" applyFont="1" applyFill="1" applyBorder="1" applyAlignment="1">
      <alignment horizontal="center" vertical="center"/>
    </xf>
    <xf fontId="5" fillId="4" borderId="3" numFmtId="49" xfId="0" applyNumberFormat="1" applyFont="1" applyFill="1" applyBorder="1" applyAlignment="1">
      <alignment horizontal="center" vertical="center"/>
    </xf>
    <xf fontId="5" fillId="4" borderId="4" numFmtId="49" xfId="0" applyNumberFormat="1" applyFont="1" applyFill="1" applyBorder="1" applyAlignment="1">
      <alignment horizontal="center" vertical="center"/>
    </xf>
    <xf fontId="5" fillId="0" borderId="1" numFmtId="3" xfId="0" applyNumberFormat="1" applyFont="1" applyBorder="1" applyAlignment="1">
      <alignment vertical="center" wrapText="1"/>
    </xf>
    <xf fontId="5" fillId="4" borderId="28" numFmtId="0" xfId="0" applyFont="1" applyFill="1" applyBorder="1" applyAlignment="1">
      <alignment horizontal="center" vertical="center" wrapText="1"/>
    </xf>
    <xf fontId="5" fillId="4" borderId="29" numFmtId="0" xfId="0" applyFont="1" applyFill="1" applyBorder="1" applyAlignment="1">
      <alignment horizontal="center" vertical="center" wrapText="1"/>
    </xf>
    <xf fontId="2" fillId="0" borderId="1" numFmtId="49" xfId="0" applyNumberFormat="1" applyFont="1" applyBorder="1" applyAlignment="1">
      <alignment horizontal="center" vertical="center" wrapText="1"/>
    </xf>
    <xf fontId="2" fillId="0" borderId="1" numFmtId="3" xfId="0" applyNumberFormat="1" applyFont="1" applyBorder="1" applyAlignment="1">
      <alignment vertical="center"/>
    </xf>
    <xf fontId="2" fillId="0" borderId="30" numFmtId="0" xfId="0" applyFont="1" applyBorder="1" applyAlignment="1">
      <alignment horizontal="justify" vertical="center" wrapText="1"/>
    </xf>
    <xf fontId="2" fillId="0" borderId="31" numFmtId="0" xfId="0" applyFont="1" applyBorder="1" applyAlignment="1">
      <alignment horizontal="center" vertical="center" wrapText="1"/>
    </xf>
    <xf fontId="2" fillId="0" borderId="32" numFmtId="0" xfId="0" applyFont="1" applyBorder="1" applyAlignment="1">
      <alignment horizontal="center" vertical="center" wrapText="1"/>
    </xf>
    <xf fontId="2" fillId="0" borderId="31" numFmtId="3" xfId="0" applyNumberFormat="1" applyFont="1" applyBorder="1" applyAlignment="1">
      <alignment horizontal="center" vertical="center" wrapText="1"/>
    </xf>
    <xf fontId="2" fillId="0" borderId="1" numFmtId="49" xfId="0" applyNumberFormat="1" applyFont="1" applyBorder="1" applyAlignment="1">
      <alignment wrapText="1"/>
    </xf>
    <xf fontId="2" fillId="0" borderId="1" numFmtId="3" xfId="0" applyNumberFormat="1" applyFont="1" applyBorder="1"/>
    <xf fontId="5" fillId="0" borderId="1" numFmtId="0" xfId="0" applyFont="1" applyBorder="1" applyAlignment="1">
      <alignment horizontal="left" vertical="center"/>
    </xf>
    <xf fontId="6" fillId="0" borderId="1" numFmtId="3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vertical="center"/>
    </xf>
    <xf fontId="5" fillId="0" borderId="1" numFmtId="0" xfId="0" applyFont="1" applyBorder="1" applyAlignment="1">
      <alignment vertical="center"/>
    </xf>
    <xf fontId="2" fillId="0" borderId="0" numFmtId="0" xfId="0" applyFont="1"/>
  </cellXfs>
  <cellStyles count="2">
    <cellStyle name="Обычный" xfId="0" builtinId="0"/>
    <cellStyle name="Neutral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G51" activeCellId="0" sqref="G51"/>
    </sheetView>
  </sheetViews>
  <sheetFormatPr defaultRowHeight="14.25"/>
  <cols>
    <col customWidth="1" min="1" max="1" width="7.57421875"/>
    <col customWidth="1" min="2" max="2" style="1" width="40.8515625"/>
    <col customWidth="1" min="3" max="3" style="1" width="9.7109375"/>
    <col customWidth="1" min="4" max="4" style="1" width="8.28125"/>
    <col customWidth="1" min="5" max="5" style="1" width="13.421875"/>
    <col customWidth="1" min="6" max="6" style="1" width="13.28125"/>
    <col customWidth="1" min="7" max="7" style="1" width="12.8515625"/>
    <col customWidth="1" min="8" max="8" width="11.57421875"/>
    <col customWidth="1" min="9" max="9" width="16.421875"/>
    <col customWidth="1" min="10" max="10" width="14.421875"/>
  </cols>
  <sheetData>
    <row r="1" ht="15">
      <c r="G1" s="2" t="s">
        <v>0</v>
      </c>
      <c r="H1" s="2"/>
      <c r="I1" s="2"/>
      <c r="J1" s="2"/>
    </row>
    <row r="2" ht="15">
      <c r="G2" s="2" t="s">
        <v>1</v>
      </c>
      <c r="H2" s="2"/>
      <c r="I2" s="2"/>
      <c r="J2" s="2"/>
    </row>
    <row r="3" ht="15">
      <c r="G3" s="2" t="s">
        <v>2</v>
      </c>
      <c r="H3" s="2"/>
      <c r="I3" s="2"/>
      <c r="J3" s="2"/>
    </row>
    <row r="4">
      <c r="B4" s="3"/>
      <c r="C4" s="3"/>
      <c r="D4" s="3"/>
      <c r="E4" s="3"/>
      <c r="F4" s="3"/>
      <c r="G4" s="3"/>
    </row>
    <row r="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ht="24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</row>
    <row r="7" ht="15.75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  <c r="G7" s="8"/>
      <c r="H7" s="8"/>
      <c r="I7" s="7" t="s">
        <v>11</v>
      </c>
      <c r="J7" s="7" t="s">
        <v>12</v>
      </c>
    </row>
    <row r="8" ht="35.25" customHeight="1">
      <c r="A8" s="6"/>
      <c r="B8" s="7"/>
      <c r="C8" s="7"/>
      <c r="D8" s="7"/>
      <c r="E8" s="7"/>
      <c r="F8" s="7">
        <v>2022</v>
      </c>
      <c r="G8" s="7">
        <v>2023</v>
      </c>
      <c r="H8" s="7">
        <v>2024</v>
      </c>
      <c r="I8" s="7"/>
      <c r="J8" s="7"/>
    </row>
    <row r="9" ht="15.75">
      <c r="A9" s="9" t="s">
        <v>13</v>
      </c>
      <c r="B9" s="10"/>
      <c r="C9" s="10"/>
      <c r="D9" s="10"/>
      <c r="E9" s="10"/>
      <c r="F9" s="10"/>
      <c r="G9" s="10"/>
      <c r="H9" s="10"/>
      <c r="I9" s="10"/>
      <c r="J9" s="11"/>
    </row>
    <row r="10" ht="30">
      <c r="A10" s="12" t="s">
        <v>14</v>
      </c>
      <c r="B10" s="13" t="s">
        <v>15</v>
      </c>
      <c r="C10" s="14" t="s">
        <v>16</v>
      </c>
      <c r="D10" s="15">
        <v>1</v>
      </c>
      <c r="E10" s="16">
        <v>250000</v>
      </c>
      <c r="F10" s="17"/>
      <c r="G10" s="16">
        <v>250000</v>
      </c>
      <c r="H10" s="18">
        <v>0</v>
      </c>
      <c r="I10" s="19" t="s">
        <v>17</v>
      </c>
      <c r="J10" s="20"/>
    </row>
    <row r="11" ht="45">
      <c r="A11" s="12" t="s">
        <v>18</v>
      </c>
      <c r="B11" s="21" t="s">
        <v>19</v>
      </c>
      <c r="C11" s="14" t="s">
        <v>16</v>
      </c>
      <c r="D11" s="15">
        <v>12</v>
      </c>
      <c r="E11" s="16">
        <v>440000</v>
      </c>
      <c r="F11" s="17"/>
      <c r="G11" s="16">
        <v>440000</v>
      </c>
      <c r="H11" s="18">
        <v>0</v>
      </c>
      <c r="I11" s="19" t="s">
        <v>20</v>
      </c>
      <c r="J11" s="20"/>
    </row>
    <row r="12" ht="30">
      <c r="A12" s="12" t="s">
        <v>21</v>
      </c>
      <c r="B12" s="21" t="s">
        <v>22</v>
      </c>
      <c r="C12" s="14" t="s">
        <v>16</v>
      </c>
      <c r="D12" s="15">
        <v>1</v>
      </c>
      <c r="E12" s="16">
        <v>480000</v>
      </c>
      <c r="F12" s="22"/>
      <c r="G12" s="23">
        <v>480000</v>
      </c>
      <c r="H12" s="18"/>
      <c r="I12" s="19" t="s">
        <v>20</v>
      </c>
      <c r="J12" s="20"/>
    </row>
    <row r="13" ht="31.5" customHeight="1">
      <c r="A13" s="12" t="s">
        <v>23</v>
      </c>
      <c r="B13" s="21" t="s">
        <v>24</v>
      </c>
      <c r="C13" s="14" t="s">
        <v>16</v>
      </c>
      <c r="D13" s="15">
        <v>6</v>
      </c>
      <c r="E13" s="16">
        <v>240000</v>
      </c>
      <c r="F13" s="22"/>
      <c r="G13" s="22">
        <v>240000</v>
      </c>
      <c r="H13" s="18"/>
      <c r="I13" s="19" t="s">
        <v>20</v>
      </c>
      <c r="J13" s="20"/>
    </row>
    <row r="14" ht="29.25" customHeight="1">
      <c r="A14" s="12" t="s">
        <v>25</v>
      </c>
      <c r="B14" s="21" t="s">
        <v>26</v>
      </c>
      <c r="C14" s="14" t="s">
        <v>27</v>
      </c>
      <c r="D14" s="15">
        <v>4</v>
      </c>
      <c r="E14" s="16">
        <v>12000</v>
      </c>
      <c r="F14" s="22">
        <v>12000</v>
      </c>
      <c r="G14" s="22"/>
      <c r="H14" s="18"/>
      <c r="I14" s="19" t="s">
        <v>20</v>
      </c>
      <c r="J14" s="20"/>
    </row>
    <row r="15" ht="30">
      <c r="A15" s="12" t="s">
        <v>28</v>
      </c>
      <c r="B15" s="21" t="s">
        <v>29</v>
      </c>
      <c r="C15" s="14" t="s">
        <v>16</v>
      </c>
      <c r="D15" s="15">
        <v>12</v>
      </c>
      <c r="E15" s="16">
        <v>96000</v>
      </c>
      <c r="F15" s="16">
        <v>96000</v>
      </c>
      <c r="G15" s="22"/>
      <c r="H15" s="18"/>
      <c r="I15" s="19" t="s">
        <v>20</v>
      </c>
      <c r="J15" s="20"/>
    </row>
    <row r="16" ht="30">
      <c r="A16" s="12" t="s">
        <v>30</v>
      </c>
      <c r="B16" s="24" t="s">
        <v>31</v>
      </c>
      <c r="C16" s="25" t="s">
        <v>16</v>
      </c>
      <c r="D16" s="26">
        <v>2</v>
      </c>
      <c r="E16" s="27">
        <v>60000</v>
      </c>
      <c r="F16" s="27">
        <v>60000</v>
      </c>
      <c r="G16" s="22"/>
      <c r="H16" s="18"/>
      <c r="I16" s="19" t="s">
        <v>20</v>
      </c>
      <c r="J16" s="20"/>
    </row>
    <row r="17" ht="45.75" customHeight="1">
      <c r="A17" s="12" t="s">
        <v>32</v>
      </c>
      <c r="B17" s="28" t="s">
        <v>33</v>
      </c>
      <c r="C17" s="29" t="s">
        <v>16</v>
      </c>
      <c r="D17" s="30">
        <v>16</v>
      </c>
      <c r="E17" s="31">
        <v>24000</v>
      </c>
      <c r="F17" s="22">
        <v>24000</v>
      </c>
      <c r="G17" s="22"/>
      <c r="H17" s="18"/>
      <c r="I17" s="19" t="s">
        <v>34</v>
      </c>
      <c r="J17" s="20"/>
    </row>
    <row r="18" ht="37.5" customHeight="1">
      <c r="A18" s="12" t="s">
        <v>35</v>
      </c>
      <c r="B18" s="32" t="s">
        <v>36</v>
      </c>
      <c r="C18" s="25" t="s">
        <v>37</v>
      </c>
      <c r="D18" s="26">
        <v>180</v>
      </c>
      <c r="E18" s="27">
        <v>65000</v>
      </c>
      <c r="F18" s="22"/>
      <c r="G18" s="22">
        <v>65000</v>
      </c>
      <c r="H18" s="18"/>
      <c r="I18" s="33" t="s">
        <v>38</v>
      </c>
      <c r="J18" s="20"/>
    </row>
    <row r="19" ht="33" customHeight="1">
      <c r="A19" s="34" t="s">
        <v>39</v>
      </c>
      <c r="B19" s="35" t="s">
        <v>40</v>
      </c>
      <c r="C19" s="19" t="s">
        <v>27</v>
      </c>
      <c r="D19" s="19">
        <v>25</v>
      </c>
      <c r="E19" s="22">
        <v>180000</v>
      </c>
      <c r="F19" s="22">
        <v>80000</v>
      </c>
      <c r="G19" s="22">
        <v>100000</v>
      </c>
      <c r="H19" s="18"/>
      <c r="I19" s="19" t="s">
        <v>41</v>
      </c>
      <c r="J19" s="20"/>
    </row>
    <row r="20" ht="39.75" customHeight="1">
      <c r="A20" s="34" t="s">
        <v>42</v>
      </c>
      <c r="B20" s="35" t="s">
        <v>43</v>
      </c>
      <c r="C20" s="19" t="s">
        <v>27</v>
      </c>
      <c r="D20" s="19">
        <v>1</v>
      </c>
      <c r="E20" s="22">
        <v>500000</v>
      </c>
      <c r="F20" s="22">
        <v>500000</v>
      </c>
      <c r="G20" s="22"/>
      <c r="H20" s="18"/>
      <c r="I20" s="19" t="s">
        <v>44</v>
      </c>
      <c r="J20" s="20"/>
    </row>
    <row r="21" ht="60">
      <c r="A21" s="34" t="s">
        <v>45</v>
      </c>
      <c r="B21" s="35" t="s">
        <v>46</v>
      </c>
      <c r="C21" s="19" t="s">
        <v>27</v>
      </c>
      <c r="D21" s="19">
        <v>3</v>
      </c>
      <c r="E21" s="22">
        <v>450000</v>
      </c>
      <c r="F21" s="22"/>
      <c r="G21" s="22"/>
      <c r="H21" s="36">
        <v>450000</v>
      </c>
      <c r="I21" s="19" t="s">
        <v>47</v>
      </c>
      <c r="J21" s="19" t="s">
        <v>48</v>
      </c>
    </row>
    <row r="22" ht="22.5" customHeight="1">
      <c r="A22" s="37"/>
      <c r="B22" s="38" t="s">
        <v>49</v>
      </c>
      <c r="C22" s="38"/>
      <c r="D22" s="38"/>
      <c r="E22" s="39">
        <f>SUM(E10:E21)</f>
        <v>2797000</v>
      </c>
      <c r="F22" s="40">
        <f>SUM(F14:F21)</f>
        <v>772000</v>
      </c>
      <c r="G22" s="40">
        <f>SUM(G10:G21)</f>
        <v>1575000</v>
      </c>
      <c r="H22" s="41">
        <f>SUM(H10:H21)</f>
        <v>450000</v>
      </c>
      <c r="I22" s="42"/>
      <c r="J22" s="42"/>
    </row>
    <row r="23" ht="15.75">
      <c r="A23" s="43" t="s">
        <v>50</v>
      </c>
      <c r="B23" s="44"/>
      <c r="C23" s="44"/>
      <c r="D23" s="44"/>
      <c r="E23" s="44">
        <f>SUM(E10:E22)</f>
        <v>5594000</v>
      </c>
      <c r="F23" s="44"/>
      <c r="G23" s="44"/>
      <c r="H23" s="44"/>
      <c r="I23" s="44"/>
      <c r="J23" s="45"/>
    </row>
    <row r="24" ht="15">
      <c r="A24" s="34" t="s">
        <v>51</v>
      </c>
      <c r="B24" s="35" t="s">
        <v>52</v>
      </c>
      <c r="C24" s="19" t="s">
        <v>16</v>
      </c>
      <c r="D24" s="19">
        <v>2</v>
      </c>
      <c r="E24" s="36">
        <v>80000</v>
      </c>
      <c r="F24" s="36">
        <v>80000</v>
      </c>
      <c r="G24" s="36"/>
      <c r="H24" s="33">
        <v>0</v>
      </c>
      <c r="I24" s="20"/>
      <c r="J24" s="20"/>
    </row>
    <row r="25" ht="15">
      <c r="A25" s="34" t="s">
        <v>53</v>
      </c>
      <c r="B25" s="35" t="s">
        <v>54</v>
      </c>
      <c r="C25" s="19" t="s">
        <v>16</v>
      </c>
      <c r="D25" s="19">
        <v>1</v>
      </c>
      <c r="E25" s="36">
        <v>120000</v>
      </c>
      <c r="F25" s="36">
        <v>120000</v>
      </c>
      <c r="G25" s="36"/>
      <c r="H25" s="33"/>
      <c r="I25" s="20"/>
      <c r="J25" s="20"/>
    </row>
    <row r="26" ht="15">
      <c r="A26" s="34" t="s">
        <v>55</v>
      </c>
      <c r="B26" s="46" t="s">
        <v>56</v>
      </c>
      <c r="C26" s="47" t="s">
        <v>57</v>
      </c>
      <c r="D26" s="47">
        <v>60</v>
      </c>
      <c r="E26" s="48">
        <v>50000</v>
      </c>
      <c r="F26" s="48"/>
      <c r="G26" s="48">
        <v>50000</v>
      </c>
      <c r="H26" s="33"/>
      <c r="I26" s="20"/>
      <c r="J26" s="20"/>
    </row>
    <row r="27" ht="15">
      <c r="A27" s="34" t="s">
        <v>58</v>
      </c>
      <c r="B27" s="46" t="s">
        <v>59</v>
      </c>
      <c r="C27" s="47" t="s">
        <v>57</v>
      </c>
      <c r="D27" s="47">
        <v>60</v>
      </c>
      <c r="E27" s="48">
        <v>80000</v>
      </c>
      <c r="F27" s="48"/>
      <c r="G27" s="48">
        <v>80000</v>
      </c>
      <c r="H27" s="33"/>
      <c r="I27" s="20"/>
      <c r="J27" s="20"/>
    </row>
    <row r="28" ht="15">
      <c r="A28" s="34" t="s">
        <v>60</v>
      </c>
      <c r="B28" s="35" t="s">
        <v>61</v>
      </c>
      <c r="C28" s="19" t="s">
        <v>62</v>
      </c>
      <c r="D28" s="19">
        <v>20</v>
      </c>
      <c r="E28" s="36">
        <v>1200000</v>
      </c>
      <c r="F28" s="49"/>
      <c r="G28" s="36">
        <v>1200000</v>
      </c>
      <c r="H28" s="33"/>
      <c r="I28" s="20"/>
      <c r="J28" s="20"/>
    </row>
    <row r="29" ht="30">
      <c r="A29" s="34" t="s">
        <v>63</v>
      </c>
      <c r="B29" s="46" t="s">
        <v>64</v>
      </c>
      <c r="C29" s="19" t="s">
        <v>16</v>
      </c>
      <c r="D29" s="19">
        <v>12</v>
      </c>
      <c r="E29" s="36">
        <v>300000</v>
      </c>
      <c r="F29" s="36"/>
      <c r="G29" s="36">
        <v>300000</v>
      </c>
      <c r="H29" s="33">
        <v>0</v>
      </c>
      <c r="I29" s="20"/>
      <c r="J29" s="20"/>
    </row>
    <row r="30" ht="15">
      <c r="A30" s="34" t="s">
        <v>65</v>
      </c>
      <c r="B30" s="46" t="s">
        <v>66</v>
      </c>
      <c r="C30" s="47" t="s">
        <v>16</v>
      </c>
      <c r="D30" s="47">
        <v>1</v>
      </c>
      <c r="E30" s="48">
        <v>120000</v>
      </c>
      <c r="F30" s="48"/>
      <c r="G30" s="48">
        <v>120000</v>
      </c>
      <c r="H30" s="33"/>
      <c r="I30" s="20"/>
      <c r="J30" s="20"/>
    </row>
    <row r="31" ht="15">
      <c r="A31" s="34" t="s">
        <v>67</v>
      </c>
      <c r="B31" s="46" t="s">
        <v>68</v>
      </c>
      <c r="C31" s="47"/>
      <c r="D31" s="47"/>
      <c r="E31" s="48">
        <v>311220</v>
      </c>
      <c r="F31" s="48"/>
      <c r="G31" s="48">
        <v>311220</v>
      </c>
      <c r="H31" s="33"/>
      <c r="I31" s="20"/>
      <c r="J31" s="20"/>
    </row>
    <row r="32" ht="45">
      <c r="A32" s="34" t="s">
        <v>69</v>
      </c>
      <c r="B32" s="46" t="s">
        <v>70</v>
      </c>
      <c r="C32" s="19" t="s">
        <v>71</v>
      </c>
      <c r="D32" s="19">
        <v>14</v>
      </c>
      <c r="E32" s="36">
        <v>130000</v>
      </c>
      <c r="F32" s="48"/>
      <c r="G32" s="36">
        <v>130000</v>
      </c>
      <c r="H32" s="33"/>
      <c r="I32" s="20"/>
      <c r="J32" s="20"/>
    </row>
    <row r="33" ht="18" customHeight="1">
      <c r="A33" s="34" t="s">
        <v>72</v>
      </c>
      <c r="B33" s="46" t="s">
        <v>73</v>
      </c>
      <c r="C33" s="19" t="s">
        <v>74</v>
      </c>
      <c r="D33" s="19">
        <v>52</v>
      </c>
      <c r="E33" s="36">
        <v>15000</v>
      </c>
      <c r="F33" s="48">
        <v>15000</v>
      </c>
      <c r="G33" s="48"/>
      <c r="H33" s="33"/>
      <c r="I33" s="20"/>
      <c r="J33" s="20"/>
    </row>
    <row r="34" ht="15">
      <c r="A34" s="34" t="s">
        <v>75</v>
      </c>
      <c r="B34" s="35" t="s">
        <v>76</v>
      </c>
      <c r="C34" s="19" t="s">
        <v>71</v>
      </c>
      <c r="D34" s="19">
        <v>40</v>
      </c>
      <c r="E34" s="36">
        <v>30000</v>
      </c>
      <c r="F34" s="36">
        <v>30000</v>
      </c>
      <c r="G34" s="36"/>
      <c r="H34" s="33"/>
      <c r="I34" s="20"/>
      <c r="J34" s="20"/>
    </row>
    <row r="35" ht="30">
      <c r="A35" s="34" t="s">
        <v>77</v>
      </c>
      <c r="B35" s="35" t="s">
        <v>78</v>
      </c>
      <c r="C35" s="19" t="s">
        <v>79</v>
      </c>
      <c r="D35" s="19">
        <v>120</v>
      </c>
      <c r="E35" s="36">
        <v>450000</v>
      </c>
      <c r="F35" s="36"/>
      <c r="G35" s="36">
        <v>450000</v>
      </c>
      <c r="H35" s="33"/>
      <c r="I35" s="20"/>
      <c r="J35" s="20"/>
    </row>
    <row r="36" ht="30">
      <c r="A36" s="34" t="s">
        <v>77</v>
      </c>
      <c r="B36" s="35" t="s">
        <v>80</v>
      </c>
      <c r="C36" s="19" t="s">
        <v>81</v>
      </c>
      <c r="D36" s="19">
        <v>1</v>
      </c>
      <c r="E36" s="36">
        <v>423162</v>
      </c>
      <c r="F36" s="36"/>
      <c r="G36" s="36">
        <v>423162</v>
      </c>
      <c r="H36" s="33"/>
      <c r="I36" s="20"/>
      <c r="J36" s="20"/>
    </row>
    <row r="37" ht="15">
      <c r="A37" s="37"/>
      <c r="B37" s="50" t="s">
        <v>49</v>
      </c>
      <c r="C37" s="50"/>
      <c r="D37" s="50"/>
      <c r="E37" s="51">
        <f>SUM(E24:E36)</f>
        <v>3309382</v>
      </c>
      <c r="F37" s="51">
        <f>SUM(F24:F36)</f>
        <v>245000</v>
      </c>
      <c r="G37" s="51">
        <f>SUM(G26:G36)</f>
        <v>3064382</v>
      </c>
      <c r="H37" s="33">
        <f>SUM(H24:H36)</f>
        <v>0</v>
      </c>
      <c r="I37" s="20"/>
      <c r="J37" s="20"/>
    </row>
    <row r="38" ht="22.5" customHeight="1">
      <c r="A38" s="52" t="s">
        <v>82</v>
      </c>
      <c r="B38" s="53"/>
      <c r="C38" s="53"/>
      <c r="D38" s="53"/>
      <c r="E38" s="53"/>
      <c r="F38" s="53"/>
      <c r="G38" s="53"/>
      <c r="H38" s="53">
        <f>SUM(H24:H37)</f>
        <v>0</v>
      </c>
      <c r="I38" s="53"/>
      <c r="J38" s="54"/>
    </row>
    <row r="39" ht="45">
      <c r="A39" s="34" t="s">
        <v>83</v>
      </c>
      <c r="B39" s="35" t="s">
        <v>84</v>
      </c>
      <c r="C39" s="19" t="s">
        <v>71</v>
      </c>
      <c r="D39" s="19">
        <v>50</v>
      </c>
      <c r="E39" s="22">
        <v>1200000</v>
      </c>
      <c r="F39" s="22">
        <v>0</v>
      </c>
      <c r="G39" s="22">
        <v>1200000</v>
      </c>
      <c r="H39" s="18">
        <v>0</v>
      </c>
      <c r="I39" s="20"/>
      <c r="J39" s="20"/>
    </row>
    <row r="40" ht="45">
      <c r="A40" s="12" t="s">
        <v>85</v>
      </c>
      <c r="B40" s="55" t="s">
        <v>86</v>
      </c>
      <c r="C40" s="19" t="s">
        <v>16</v>
      </c>
      <c r="D40" s="56">
        <v>1</v>
      </c>
      <c r="E40" s="57">
        <v>600000</v>
      </c>
      <c r="F40" s="58">
        <v>0</v>
      </c>
      <c r="G40" s="58">
        <v>300000</v>
      </c>
      <c r="H40" s="42">
        <v>300000</v>
      </c>
      <c r="I40" s="20"/>
      <c r="J40" s="20"/>
    </row>
    <row r="41" ht="32.25" customHeight="1">
      <c r="A41" s="12" t="s">
        <v>87</v>
      </c>
      <c r="B41" s="55" t="s">
        <v>88</v>
      </c>
      <c r="C41" s="19" t="s">
        <v>16</v>
      </c>
      <c r="D41" s="56">
        <v>2</v>
      </c>
      <c r="E41" s="57">
        <v>800000</v>
      </c>
      <c r="F41" s="58"/>
      <c r="G41" s="58">
        <v>400000</v>
      </c>
      <c r="H41" s="42">
        <v>400000</v>
      </c>
      <c r="I41" s="20"/>
      <c r="J41" s="20"/>
    </row>
    <row r="42" ht="43.5" customHeight="1">
      <c r="A42" s="34" t="s">
        <v>89</v>
      </c>
      <c r="B42" s="59" t="s">
        <v>90</v>
      </c>
      <c r="C42" s="19" t="s">
        <v>71</v>
      </c>
      <c r="D42" s="56">
        <v>300</v>
      </c>
      <c r="E42" s="57">
        <v>900000</v>
      </c>
      <c r="F42" s="58"/>
      <c r="G42" s="58">
        <v>450000</v>
      </c>
      <c r="H42" s="42">
        <v>450000</v>
      </c>
      <c r="I42" s="20"/>
      <c r="J42" s="20"/>
    </row>
    <row r="43" ht="47.25" customHeight="1">
      <c r="A43" s="34" t="s">
        <v>91</v>
      </c>
      <c r="B43" s="59" t="s">
        <v>92</v>
      </c>
      <c r="C43" s="19" t="s">
        <v>16</v>
      </c>
      <c r="D43" s="56">
        <v>6</v>
      </c>
      <c r="E43" s="57">
        <v>420000</v>
      </c>
      <c r="F43" s="58"/>
      <c r="G43" s="22">
        <v>420000</v>
      </c>
      <c r="H43" s="60">
        <v>0</v>
      </c>
      <c r="I43" s="20"/>
      <c r="J43" s="20"/>
    </row>
    <row r="44" ht="15">
      <c r="A44" s="34"/>
      <c r="B44" s="50" t="s">
        <v>49</v>
      </c>
      <c r="C44" s="61"/>
      <c r="D44" s="61"/>
      <c r="E44" s="62">
        <f>SUM(E39:E43)</f>
        <v>3920000</v>
      </c>
      <c r="F44" s="62">
        <f>SUM(F39:F43)</f>
        <v>0</v>
      </c>
      <c r="G44" s="62">
        <f>SUM(G39:G43)</f>
        <v>2770000</v>
      </c>
      <c r="H44" s="63">
        <f>SUM(H40:H43)</f>
        <v>1150000</v>
      </c>
      <c r="I44" s="20"/>
      <c r="J44" s="20"/>
    </row>
    <row r="45" ht="21" customHeight="1">
      <c r="A45" s="52" t="s">
        <v>93</v>
      </c>
      <c r="B45" s="53"/>
      <c r="C45" s="53"/>
      <c r="D45" s="53"/>
      <c r="E45" s="53"/>
      <c r="F45" s="53"/>
      <c r="G45" s="53">
        <f>SUM(G39:G44)</f>
        <v>5540000</v>
      </c>
      <c r="H45" s="53"/>
      <c r="I45" s="53"/>
      <c r="J45" s="54"/>
    </row>
    <row r="46" ht="60">
      <c r="A46" s="34" t="s">
        <v>94</v>
      </c>
      <c r="B46" s="46" t="s">
        <v>95</v>
      </c>
      <c r="C46" s="19" t="s">
        <v>81</v>
      </c>
      <c r="D46" s="19">
        <v>16</v>
      </c>
      <c r="E46" s="36">
        <v>65000</v>
      </c>
      <c r="F46" s="36">
        <v>65000</v>
      </c>
      <c r="G46" s="19">
        <v>0</v>
      </c>
      <c r="H46" s="33">
        <v>0</v>
      </c>
      <c r="I46" s="64"/>
      <c r="J46" s="64" t="s">
        <v>96</v>
      </c>
    </row>
    <row r="47" ht="45.75" customHeight="1">
      <c r="A47" s="34" t="s">
        <v>97</v>
      </c>
      <c r="B47" s="46" t="s">
        <v>98</v>
      </c>
      <c r="C47" s="19" t="s">
        <v>81</v>
      </c>
      <c r="D47" s="19">
        <v>13</v>
      </c>
      <c r="E47" s="36">
        <v>415000</v>
      </c>
      <c r="F47" s="19"/>
      <c r="G47" s="36">
        <v>250000</v>
      </c>
      <c r="H47" s="65">
        <v>165000</v>
      </c>
      <c r="I47" s="64"/>
      <c r="J47" s="64"/>
    </row>
    <row r="48" ht="21" customHeight="1">
      <c r="A48" s="34"/>
      <c r="B48" s="50" t="s">
        <v>49</v>
      </c>
      <c r="C48" s="47"/>
      <c r="D48" s="47"/>
      <c r="E48" s="66">
        <f>SUM(E46:E47)</f>
        <v>480000</v>
      </c>
      <c r="F48" s="66">
        <f>SUM(F46:F47)</f>
        <v>65000</v>
      </c>
      <c r="G48" s="66">
        <f>SUM(G46:G47)</f>
        <v>250000</v>
      </c>
      <c r="H48" s="67">
        <f>SUM(H46:H47)</f>
        <v>165000</v>
      </c>
      <c r="I48" s="64"/>
      <c r="J48" s="20"/>
    </row>
    <row r="49" ht="29.25" customHeight="1">
      <c r="A49" s="52" t="s">
        <v>99</v>
      </c>
      <c r="B49" s="53"/>
      <c r="C49" s="53"/>
      <c r="D49" s="53"/>
      <c r="E49" s="53"/>
      <c r="F49" s="53"/>
      <c r="G49" s="53"/>
      <c r="H49" s="53"/>
      <c r="I49" s="53"/>
      <c r="J49" s="54"/>
    </row>
    <row r="50" ht="45">
      <c r="A50" s="34" t="s">
        <v>100</v>
      </c>
      <c r="B50" s="68" t="s">
        <v>101</v>
      </c>
      <c r="C50" s="19" t="s">
        <v>16</v>
      </c>
      <c r="D50" s="19">
        <v>3</v>
      </c>
      <c r="E50" s="36">
        <v>300000</v>
      </c>
      <c r="F50" s="36"/>
      <c r="G50" s="36">
        <v>300000</v>
      </c>
      <c r="H50" s="33">
        <v>0</v>
      </c>
      <c r="I50" s="20"/>
      <c r="J50" s="20"/>
    </row>
    <row r="51" ht="30">
      <c r="A51" s="34" t="s">
        <v>102</v>
      </c>
      <c r="B51" s="46" t="s">
        <v>103</v>
      </c>
      <c r="C51" s="19" t="s">
        <v>71</v>
      </c>
      <c r="D51" s="19">
        <v>100</v>
      </c>
      <c r="E51" s="36">
        <v>100000</v>
      </c>
      <c r="F51" s="48"/>
      <c r="G51" s="36">
        <v>100000</v>
      </c>
      <c r="H51" s="33"/>
      <c r="I51" s="20"/>
      <c r="J51" s="20"/>
    </row>
    <row r="52" ht="49.5" customHeight="1">
      <c r="A52" s="34" t="s">
        <v>104</v>
      </c>
      <c r="B52" s="46" t="s">
        <v>105</v>
      </c>
      <c r="C52" s="19" t="s">
        <v>79</v>
      </c>
      <c r="D52" s="19">
        <v>68</v>
      </c>
      <c r="E52" s="36">
        <v>25000</v>
      </c>
      <c r="F52" s="36">
        <v>25000</v>
      </c>
      <c r="G52" s="48"/>
      <c r="H52" s="33">
        <v>0</v>
      </c>
      <c r="I52" s="20"/>
      <c r="J52" s="20"/>
    </row>
    <row r="53" ht="45.75" customHeight="1">
      <c r="A53" s="34" t="s">
        <v>106</v>
      </c>
      <c r="B53" s="46" t="s">
        <v>107</v>
      </c>
      <c r="C53" s="19"/>
      <c r="D53" s="19"/>
      <c r="E53" s="36"/>
      <c r="F53" s="48"/>
      <c r="G53" s="48"/>
      <c r="H53" s="33"/>
      <c r="I53" s="20"/>
      <c r="J53" s="20"/>
    </row>
    <row r="54" ht="48" customHeight="1">
      <c r="A54" s="34" t="s">
        <v>108</v>
      </c>
      <c r="B54" s="46" t="s">
        <v>109</v>
      </c>
      <c r="C54" s="19" t="s">
        <v>27</v>
      </c>
      <c r="D54" s="19">
        <v>38</v>
      </c>
      <c r="E54" s="36">
        <v>12000</v>
      </c>
      <c r="F54" s="36">
        <v>12000</v>
      </c>
      <c r="G54" s="48"/>
      <c r="H54" s="33"/>
      <c r="I54" s="20"/>
      <c r="J54" s="20"/>
    </row>
    <row r="55" ht="25.5" customHeight="1">
      <c r="A55" s="37"/>
      <c r="B55" s="69" t="s">
        <v>49</v>
      </c>
      <c r="C55" s="66"/>
      <c r="D55" s="66"/>
      <c r="E55" s="70">
        <f>SUM(E50:E54)</f>
        <v>437000</v>
      </c>
      <c r="F55" s="70">
        <f>SUM(F52:F54)</f>
        <v>37000</v>
      </c>
      <c r="G55" s="70">
        <f>SUM(G50:G54)</f>
        <v>400000</v>
      </c>
      <c r="H55" s="67">
        <f>SUM(H50:H54)</f>
        <v>0</v>
      </c>
      <c r="I55" s="64"/>
      <c r="J55" s="64"/>
    </row>
    <row r="56" ht="29.25" customHeight="1">
      <c r="A56" s="52" t="s">
        <v>110</v>
      </c>
      <c r="B56" s="53"/>
      <c r="C56" s="53"/>
      <c r="D56" s="53"/>
      <c r="E56" s="53"/>
      <c r="F56" s="53"/>
      <c r="G56" s="53"/>
      <c r="H56" s="53"/>
      <c r="I56" s="53"/>
      <c r="J56" s="54"/>
    </row>
    <row r="57" ht="49.5" customHeight="1">
      <c r="A57" s="34" t="s">
        <v>111</v>
      </c>
      <c r="B57" s="35" t="s">
        <v>112</v>
      </c>
      <c r="C57" s="19" t="s">
        <v>16</v>
      </c>
      <c r="D57" s="19">
        <v>2</v>
      </c>
      <c r="E57" s="36">
        <v>90000</v>
      </c>
      <c r="F57" s="36">
        <v>0</v>
      </c>
      <c r="G57" s="36">
        <v>90000</v>
      </c>
      <c r="H57" s="33">
        <v>0</v>
      </c>
      <c r="I57" s="20"/>
      <c r="J57" s="20"/>
    </row>
    <row r="58" ht="77.25" customHeight="1">
      <c r="A58" s="34" t="s">
        <v>113</v>
      </c>
      <c r="B58" s="35" t="s">
        <v>114</v>
      </c>
      <c r="C58" s="19" t="s">
        <v>27</v>
      </c>
      <c r="D58" s="19">
        <v>13</v>
      </c>
      <c r="E58" s="36">
        <v>380000</v>
      </c>
      <c r="F58" s="36">
        <v>0</v>
      </c>
      <c r="G58" s="36">
        <v>380000</v>
      </c>
      <c r="H58" s="33">
        <v>0</v>
      </c>
      <c r="I58" s="20"/>
      <c r="J58" s="20"/>
    </row>
    <row r="59" ht="15">
      <c r="A59" s="37"/>
      <c r="B59" s="47"/>
      <c r="C59" s="47"/>
      <c r="D59" s="47"/>
      <c r="E59" s="47"/>
      <c r="F59" s="47"/>
      <c r="G59" s="47"/>
      <c r="H59" s="20"/>
      <c r="I59" s="20"/>
      <c r="J59" s="20"/>
    </row>
    <row r="60" ht="15">
      <c r="A60" s="37"/>
      <c r="B60" s="50" t="s">
        <v>49</v>
      </c>
      <c r="C60" s="47"/>
      <c r="D60" s="47"/>
      <c r="E60" s="62">
        <f>SUM(E57:E59)</f>
        <v>470000</v>
      </c>
      <c r="F60" s="62">
        <f>SUM(F57:F59)</f>
        <v>0</v>
      </c>
      <c r="G60" s="62">
        <f>SUM(G57:G59)</f>
        <v>470000</v>
      </c>
      <c r="H60" s="67">
        <f>SUM(H57:H59)</f>
        <v>0</v>
      </c>
      <c r="I60" s="20"/>
      <c r="J60" s="20"/>
    </row>
    <row r="61" ht="22.5" customHeight="1">
      <c r="A61" s="71" t="s">
        <v>115</v>
      </c>
      <c r="B61" s="71"/>
      <c r="C61" s="71"/>
      <c r="D61" s="71"/>
      <c r="E61" s="71">
        <f>SUM(E57:E60)</f>
        <v>940000</v>
      </c>
      <c r="F61" s="71"/>
      <c r="G61" s="71"/>
      <c r="H61" s="71"/>
      <c r="I61" s="71"/>
      <c r="J61" s="71"/>
    </row>
    <row r="62" ht="15">
      <c r="A62" s="12" t="s">
        <v>116</v>
      </c>
      <c r="B62" s="72" t="s">
        <v>117</v>
      </c>
      <c r="C62" s="73" t="s">
        <v>16</v>
      </c>
      <c r="D62" s="74">
        <v>1</v>
      </c>
      <c r="E62" s="48">
        <v>45000</v>
      </c>
      <c r="F62" s="48">
        <v>0</v>
      </c>
      <c r="G62" s="48">
        <v>45000</v>
      </c>
      <c r="H62" s="33">
        <v>0</v>
      </c>
      <c r="I62" s="20"/>
      <c r="J62" s="20"/>
    </row>
    <row r="63" ht="15">
      <c r="A63" s="37"/>
      <c r="B63" s="50" t="s">
        <v>49</v>
      </c>
      <c r="C63" s="47"/>
      <c r="D63" s="47"/>
      <c r="E63" s="61">
        <f>SUM(E62)</f>
        <v>45000</v>
      </c>
      <c r="F63" s="61">
        <f>SUM(F62)</f>
        <v>0</v>
      </c>
      <c r="G63" s="61">
        <f>SUM(G62)</f>
        <v>45000</v>
      </c>
      <c r="H63" s="67">
        <f>SUM(H62)</f>
        <v>0</v>
      </c>
      <c r="I63" s="20"/>
      <c r="J63" s="20"/>
    </row>
    <row r="64" ht="19.5" customHeight="1">
      <c r="A64" s="71" t="s">
        <v>118</v>
      </c>
      <c r="B64" s="71"/>
      <c r="C64" s="71"/>
      <c r="D64" s="71"/>
      <c r="E64" s="71"/>
      <c r="F64" s="71"/>
      <c r="G64" s="71"/>
      <c r="H64" s="71"/>
      <c r="I64" s="71"/>
      <c r="J64" s="71"/>
    </row>
    <row r="65" ht="15">
      <c r="A65" s="37" t="s">
        <v>119</v>
      </c>
      <c r="B65" s="35" t="s">
        <v>120</v>
      </c>
      <c r="C65" s="19" t="s">
        <v>16</v>
      </c>
      <c r="D65" s="19">
        <v>1</v>
      </c>
      <c r="E65" s="36">
        <v>80000</v>
      </c>
      <c r="F65" s="36">
        <v>0</v>
      </c>
      <c r="G65" s="36">
        <v>80000</v>
      </c>
      <c r="H65" s="33">
        <v>0</v>
      </c>
      <c r="I65" s="33" t="s">
        <v>121</v>
      </c>
      <c r="J65" s="20"/>
    </row>
    <row r="66" ht="15">
      <c r="A66" s="37"/>
      <c r="B66" s="50" t="s">
        <v>49</v>
      </c>
      <c r="C66" s="61"/>
      <c r="D66" s="61"/>
      <c r="E66" s="62">
        <v>80000</v>
      </c>
      <c r="F66" s="62">
        <f>SUM(F65)</f>
        <v>0</v>
      </c>
      <c r="G66" s="62">
        <f>SUM(G65)</f>
        <v>80000</v>
      </c>
      <c r="H66" s="67">
        <f>SUM(H65)</f>
        <v>0</v>
      </c>
      <c r="I66" s="20"/>
      <c r="J66" s="20"/>
    </row>
    <row r="67" ht="21" customHeight="1">
      <c r="A67" s="43" t="s">
        <v>122</v>
      </c>
      <c r="B67" s="44"/>
      <c r="C67" s="44"/>
      <c r="D67" s="44"/>
      <c r="E67" s="44"/>
      <c r="F67" s="44"/>
      <c r="G67" s="44"/>
      <c r="H67" s="44"/>
      <c r="I67" s="44"/>
      <c r="J67" s="45"/>
    </row>
    <row r="68" ht="30">
      <c r="A68" s="37" t="s">
        <v>123</v>
      </c>
      <c r="B68" s="46" t="s">
        <v>124</v>
      </c>
      <c r="C68" s="47" t="s">
        <v>16</v>
      </c>
      <c r="D68" s="47">
        <v>1</v>
      </c>
      <c r="E68" s="36">
        <v>400000</v>
      </c>
      <c r="F68" s="36">
        <v>0</v>
      </c>
      <c r="G68" s="36">
        <v>400000</v>
      </c>
      <c r="H68" s="33">
        <v>0</v>
      </c>
      <c r="I68" s="19" t="s">
        <v>125</v>
      </c>
      <c r="J68" s="20"/>
    </row>
    <row r="69" ht="15">
      <c r="A69" s="37" t="s">
        <v>126</v>
      </c>
      <c r="B69" s="75"/>
      <c r="C69" s="75"/>
      <c r="D69" s="75"/>
      <c r="E69" s="66"/>
      <c r="F69" s="66"/>
      <c r="G69" s="66"/>
      <c r="H69" s="33"/>
      <c r="I69" s="20"/>
      <c r="J69" s="20"/>
    </row>
    <row r="70" ht="15">
      <c r="A70" s="37"/>
      <c r="B70" s="50" t="s">
        <v>49</v>
      </c>
      <c r="C70" s="61"/>
      <c r="D70" s="61"/>
      <c r="E70" s="70">
        <v>400000</v>
      </c>
      <c r="F70" s="70">
        <f>SUM(F68:F69)</f>
        <v>0</v>
      </c>
      <c r="G70" s="70">
        <f>SUM(G68:G69)</f>
        <v>400000</v>
      </c>
      <c r="H70" s="67">
        <f>SUM(H68:H69)</f>
        <v>0</v>
      </c>
      <c r="I70" s="20"/>
      <c r="J70" s="20"/>
    </row>
    <row r="71">
      <c r="A71" s="76" t="s">
        <v>127</v>
      </c>
      <c r="B71" s="76"/>
      <c r="C71" s="76"/>
      <c r="D71" s="76"/>
      <c r="E71" s="76"/>
      <c r="F71" s="76"/>
      <c r="G71" s="76"/>
      <c r="H71" s="76"/>
      <c r="I71" s="76"/>
      <c r="J71" s="76"/>
    </row>
    <row r="72" ht="15">
      <c r="A72" s="37" t="s">
        <v>128</v>
      </c>
      <c r="B72" s="35" t="s">
        <v>129</v>
      </c>
      <c r="C72" s="19" t="s">
        <v>16</v>
      </c>
      <c r="D72" s="19">
        <v>1</v>
      </c>
      <c r="E72" s="36">
        <v>240000</v>
      </c>
      <c r="F72" s="36">
        <v>0</v>
      </c>
      <c r="G72" s="36">
        <v>240000</v>
      </c>
      <c r="H72" s="33">
        <v>0</v>
      </c>
      <c r="I72" s="19" t="s">
        <v>130</v>
      </c>
      <c r="J72" s="20"/>
    </row>
    <row r="73" ht="15">
      <c r="A73" s="37" t="s">
        <v>131</v>
      </c>
      <c r="B73" s="35" t="s">
        <v>132</v>
      </c>
      <c r="C73" s="19" t="s">
        <v>16</v>
      </c>
      <c r="D73" s="19">
        <v>1</v>
      </c>
      <c r="E73" s="36">
        <v>350000</v>
      </c>
      <c r="F73" s="36">
        <v>0</v>
      </c>
      <c r="G73" s="36">
        <v>350000</v>
      </c>
      <c r="H73" s="33">
        <v>0</v>
      </c>
      <c r="I73" s="19" t="s">
        <v>130</v>
      </c>
      <c r="J73" s="20"/>
    </row>
    <row r="74" ht="30">
      <c r="A74" s="37"/>
      <c r="B74" s="50" t="s">
        <v>49</v>
      </c>
      <c r="C74" s="47"/>
      <c r="D74" s="47"/>
      <c r="E74" s="70">
        <f>SUM(E72:E73)</f>
        <v>590000</v>
      </c>
      <c r="F74" s="70">
        <f>SUM(F72:F73)</f>
        <v>0</v>
      </c>
      <c r="G74" s="70">
        <f>SUM(G72:G73)</f>
        <v>590000</v>
      </c>
      <c r="H74" s="67">
        <f>SUM(H72:H73)</f>
        <v>0</v>
      </c>
      <c r="I74" s="20"/>
      <c r="J74" s="20"/>
    </row>
    <row r="75" ht="23.25" customHeight="1">
      <c r="A75" s="71" t="s">
        <v>133</v>
      </c>
      <c r="B75" s="71"/>
      <c r="C75" s="71"/>
      <c r="D75" s="71"/>
      <c r="E75" s="71"/>
      <c r="F75" s="71"/>
      <c r="G75" s="71"/>
      <c r="H75" s="71"/>
      <c r="I75" s="71"/>
      <c r="J75" s="71"/>
    </row>
    <row r="76" ht="30">
      <c r="A76" s="37" t="s">
        <v>134</v>
      </c>
      <c r="B76" s="46" t="s">
        <v>135</v>
      </c>
      <c r="C76" s="19" t="s">
        <v>16</v>
      </c>
      <c r="D76" s="19">
        <v>1</v>
      </c>
      <c r="E76" s="36">
        <v>450000</v>
      </c>
      <c r="F76" s="36">
        <v>0</v>
      </c>
      <c r="G76" s="36">
        <v>450000</v>
      </c>
      <c r="H76" s="33">
        <v>0</v>
      </c>
      <c r="I76" s="33" t="s">
        <v>121</v>
      </c>
      <c r="J76" s="20"/>
    </row>
    <row r="77" ht="30">
      <c r="A77" s="37"/>
      <c r="B77" s="50" t="s">
        <v>49</v>
      </c>
      <c r="C77" s="47"/>
      <c r="D77" s="47"/>
      <c r="E77" s="70">
        <v>450000</v>
      </c>
      <c r="F77" s="70">
        <f>SUM(F76)</f>
        <v>0</v>
      </c>
      <c r="G77" s="70">
        <f>SUM(G76)</f>
        <v>450000</v>
      </c>
      <c r="H77" s="67">
        <f>SUM(H76)</f>
        <v>0</v>
      </c>
      <c r="I77" s="20"/>
      <c r="J77" s="20"/>
    </row>
    <row r="78">
      <c r="A78" s="76" t="s">
        <v>136</v>
      </c>
      <c r="B78" s="76"/>
      <c r="C78" s="76"/>
      <c r="D78" s="76"/>
      <c r="E78" s="76"/>
      <c r="F78" s="76"/>
      <c r="G78" s="76"/>
      <c r="H78" s="76"/>
      <c r="I78" s="76"/>
      <c r="J78" s="76"/>
    </row>
    <row r="79" ht="15">
      <c r="A79" s="9" t="s">
        <v>137</v>
      </c>
      <c r="B79" s="10"/>
      <c r="C79" s="10"/>
      <c r="D79" s="10"/>
      <c r="E79" s="10"/>
      <c r="F79" s="10"/>
      <c r="G79" s="10"/>
      <c r="H79" s="10"/>
      <c r="I79" s="10"/>
      <c r="J79" s="11"/>
    </row>
    <row r="80" ht="46.5" customHeight="1">
      <c r="A80" s="34" t="s">
        <v>138</v>
      </c>
      <c r="B80" s="46" t="s">
        <v>139</v>
      </c>
      <c r="C80" s="19" t="s">
        <v>16</v>
      </c>
      <c r="D80" s="19">
        <v>1</v>
      </c>
      <c r="E80" s="36">
        <v>260000</v>
      </c>
      <c r="F80" s="70">
        <v>0</v>
      </c>
      <c r="G80" s="36">
        <v>260000</v>
      </c>
      <c r="H80" s="33">
        <v>0</v>
      </c>
      <c r="I80" s="33" t="s">
        <v>38</v>
      </c>
      <c r="J80" s="20"/>
    </row>
    <row r="81" ht="18" customHeight="1">
      <c r="A81" s="34"/>
      <c r="B81" s="77" t="s">
        <v>49</v>
      </c>
      <c r="C81" s="19"/>
      <c r="D81" s="19"/>
      <c r="E81" s="62">
        <f>SUM(E80)</f>
        <v>260000</v>
      </c>
      <c r="F81" s="62">
        <f>SUM(F80)</f>
        <v>0</v>
      </c>
      <c r="G81" s="62">
        <f>SUM(G80)</f>
        <v>260000</v>
      </c>
      <c r="H81" s="78">
        <f>SUM(H80)</f>
        <v>0</v>
      </c>
      <c r="I81" s="33"/>
      <c r="J81" s="20"/>
    </row>
    <row r="82" ht="20.25" customHeight="1">
      <c r="A82" s="79" t="s">
        <v>140</v>
      </c>
      <c r="B82" s="80"/>
      <c r="C82" s="80"/>
      <c r="D82" s="80"/>
      <c r="E82" s="81"/>
      <c r="F82" s="80"/>
      <c r="G82" s="81"/>
      <c r="H82" s="80"/>
      <c r="I82" s="80"/>
      <c r="J82" s="82"/>
    </row>
    <row r="83" ht="45">
      <c r="A83" s="12" t="s">
        <v>141</v>
      </c>
      <c r="B83" s="46" t="s">
        <v>139</v>
      </c>
      <c r="C83" s="83" t="s">
        <v>16</v>
      </c>
      <c r="D83" s="84">
        <v>1</v>
      </c>
      <c r="E83" s="85">
        <v>218063</v>
      </c>
      <c r="F83" s="86">
        <v>0</v>
      </c>
      <c r="G83" s="87">
        <v>218063</v>
      </c>
      <c r="H83" s="33">
        <v>0</v>
      </c>
      <c r="I83" s="33" t="s">
        <v>38</v>
      </c>
      <c r="J83" s="20"/>
    </row>
    <row r="84" ht="22.5" customHeight="1">
      <c r="A84" s="12" t="s">
        <v>142</v>
      </c>
      <c r="B84" s="88" t="s">
        <v>143</v>
      </c>
      <c r="C84" s="89" t="s">
        <v>27</v>
      </c>
      <c r="D84" s="90">
        <v>1</v>
      </c>
      <c r="E84" s="91">
        <v>551352</v>
      </c>
      <c r="F84" s="70">
        <v>0</v>
      </c>
      <c r="G84" s="92">
        <v>551352</v>
      </c>
      <c r="H84" s="33">
        <v>0</v>
      </c>
      <c r="I84" s="33" t="s">
        <v>38</v>
      </c>
      <c r="J84" s="20"/>
    </row>
    <row r="85" ht="22.5" customHeight="1">
      <c r="A85" s="34"/>
      <c r="B85" s="77" t="s">
        <v>49</v>
      </c>
      <c r="C85" s="19"/>
      <c r="D85" s="19"/>
      <c r="E85" s="70">
        <f>SUM(E83:E84)</f>
        <v>769415</v>
      </c>
      <c r="F85" s="70">
        <f>SUM(F83:F84)</f>
        <v>0</v>
      </c>
      <c r="G85" s="70">
        <f>SUM(G83:G84)</f>
        <v>769415</v>
      </c>
      <c r="H85" s="67">
        <f>SUM(H83:H84)</f>
        <v>0</v>
      </c>
      <c r="I85" s="33"/>
      <c r="J85" s="20"/>
    </row>
    <row r="86" ht="22.5" customHeight="1">
      <c r="A86" s="79" t="s">
        <v>144</v>
      </c>
      <c r="B86" s="80"/>
      <c r="C86" s="80"/>
      <c r="D86" s="80"/>
      <c r="E86" s="80"/>
      <c r="F86" s="80"/>
      <c r="G86" s="80"/>
      <c r="H86" s="80"/>
      <c r="I86" s="80"/>
      <c r="J86" s="82"/>
    </row>
    <row r="87" ht="45">
      <c r="A87" s="12" t="s">
        <v>145</v>
      </c>
      <c r="B87" s="46" t="s">
        <v>139</v>
      </c>
      <c r="C87" s="83" t="s">
        <v>16</v>
      </c>
      <c r="D87" s="84">
        <v>1</v>
      </c>
      <c r="E87" s="93">
        <v>87000</v>
      </c>
      <c r="F87" s="94">
        <v>0</v>
      </c>
      <c r="G87" s="93">
        <v>87000</v>
      </c>
      <c r="H87" s="33">
        <v>0</v>
      </c>
      <c r="I87" s="33" t="s">
        <v>38</v>
      </c>
      <c r="J87" s="20"/>
    </row>
    <row r="88" ht="15">
      <c r="A88" s="12" t="s">
        <v>146</v>
      </c>
      <c r="B88" s="95" t="s">
        <v>143</v>
      </c>
      <c r="C88" s="89" t="s">
        <v>16</v>
      </c>
      <c r="D88" s="90">
        <v>1</v>
      </c>
      <c r="E88" s="91">
        <v>425766</v>
      </c>
      <c r="F88" s="36">
        <v>0</v>
      </c>
      <c r="G88" s="91">
        <v>425766</v>
      </c>
      <c r="H88" s="33">
        <v>0</v>
      </c>
      <c r="I88" s="33" t="s">
        <v>38</v>
      </c>
      <c r="J88" s="20"/>
    </row>
    <row r="89" ht="30">
      <c r="A89" s="34" t="s">
        <v>147</v>
      </c>
      <c r="B89" s="46" t="s">
        <v>148</v>
      </c>
      <c r="C89" s="19" t="s">
        <v>27</v>
      </c>
      <c r="D89" s="19">
        <v>1</v>
      </c>
      <c r="E89" s="36"/>
      <c r="F89" s="36">
        <v>0</v>
      </c>
      <c r="G89" s="36"/>
      <c r="H89" s="33">
        <v>0</v>
      </c>
      <c r="I89" s="19" t="s">
        <v>149</v>
      </c>
      <c r="J89" s="96" t="s">
        <v>150</v>
      </c>
    </row>
    <row r="90" ht="20.25" customHeight="1">
      <c r="A90" s="34"/>
      <c r="B90" s="77" t="s">
        <v>49</v>
      </c>
      <c r="C90" s="19"/>
      <c r="D90" s="19"/>
      <c r="E90" s="70">
        <f>SUM(E87:E89)</f>
        <v>512766</v>
      </c>
      <c r="F90" s="70">
        <f>SUM(F87:F89)</f>
        <v>0</v>
      </c>
      <c r="G90" s="70">
        <f>SUM(G87:G89)</f>
        <v>512766</v>
      </c>
      <c r="H90" s="67">
        <f>SUM(H87:H89)</f>
        <v>0</v>
      </c>
      <c r="I90" s="19"/>
      <c r="J90" s="96"/>
    </row>
    <row r="91" ht="24.75" customHeight="1">
      <c r="A91" s="79" t="s">
        <v>151</v>
      </c>
      <c r="B91" s="80"/>
      <c r="C91" s="80"/>
      <c r="D91" s="80"/>
      <c r="E91" s="80"/>
      <c r="F91" s="80"/>
      <c r="G91" s="80"/>
      <c r="H91" s="80"/>
      <c r="I91" s="80"/>
      <c r="J91" s="82"/>
    </row>
    <row r="92" ht="46.5" customHeight="1">
      <c r="A92" s="97" t="s">
        <v>152</v>
      </c>
      <c r="B92" s="46" t="s">
        <v>139</v>
      </c>
      <c r="C92" s="98" t="s">
        <v>27</v>
      </c>
      <c r="D92" s="98">
        <v>1</v>
      </c>
      <c r="E92" s="99">
        <v>221071</v>
      </c>
      <c r="F92" s="98"/>
      <c r="G92" s="99">
        <v>221071</v>
      </c>
      <c r="H92" s="98">
        <v>0</v>
      </c>
      <c r="I92" s="19" t="s">
        <v>38</v>
      </c>
      <c r="J92" s="98"/>
    </row>
    <row r="93" ht="24.75" customHeight="1">
      <c r="A93" s="97" t="s">
        <v>153</v>
      </c>
      <c r="B93" s="100" t="s">
        <v>143</v>
      </c>
      <c r="C93" s="98" t="s">
        <v>27</v>
      </c>
      <c r="D93" s="98">
        <v>1</v>
      </c>
      <c r="E93" s="99">
        <v>558958</v>
      </c>
      <c r="F93" s="99">
        <v>558958</v>
      </c>
      <c r="G93" s="98"/>
      <c r="H93" s="98">
        <v>0</v>
      </c>
      <c r="I93" s="19" t="s">
        <v>38</v>
      </c>
      <c r="J93" s="98"/>
    </row>
    <row r="94" ht="24.75" customHeight="1">
      <c r="A94" s="101"/>
      <c r="B94" s="77" t="s">
        <v>49</v>
      </c>
      <c r="C94" s="102"/>
      <c r="D94" s="102"/>
      <c r="E94" s="103">
        <f>SUM(E92:E93)</f>
        <v>780029</v>
      </c>
      <c r="F94" s="103">
        <f>SUM(F93)</f>
        <v>558958</v>
      </c>
      <c r="G94" s="103">
        <f>SUM(G92:G93)</f>
        <v>221071</v>
      </c>
      <c r="H94" s="102">
        <f>SUM(H92:H93)</f>
        <v>0</v>
      </c>
      <c r="I94" s="19" t="s">
        <v>38</v>
      </c>
      <c r="J94" s="102"/>
    </row>
    <row r="95" ht="24.75" customHeight="1">
      <c r="A95" s="79" t="s">
        <v>154</v>
      </c>
      <c r="B95" s="80"/>
      <c r="C95" s="80"/>
      <c r="D95" s="80"/>
      <c r="E95" s="80"/>
      <c r="F95" s="80"/>
      <c r="G95" s="80"/>
      <c r="H95" s="80"/>
      <c r="I95" s="80"/>
      <c r="J95" s="82"/>
    </row>
    <row r="96" ht="47.25" customHeight="1">
      <c r="A96" s="104">
        <v>44816</v>
      </c>
      <c r="B96" s="46" t="s">
        <v>139</v>
      </c>
      <c r="C96" s="98" t="s">
        <v>27</v>
      </c>
      <c r="D96" s="98">
        <v>1</v>
      </c>
      <c r="E96" s="99">
        <v>179766</v>
      </c>
      <c r="F96" s="98">
        <v>0</v>
      </c>
      <c r="G96" s="99">
        <v>179766</v>
      </c>
      <c r="H96" s="98">
        <v>0</v>
      </c>
      <c r="I96" s="19" t="s">
        <v>38</v>
      </c>
      <c r="J96" s="98"/>
    </row>
    <row r="97" ht="29.25" customHeight="1">
      <c r="A97" s="104">
        <v>44846</v>
      </c>
      <c r="B97" s="46" t="s">
        <v>155</v>
      </c>
      <c r="C97" s="98" t="s">
        <v>27</v>
      </c>
      <c r="D97" s="98">
        <v>1</v>
      </c>
      <c r="E97" s="99">
        <v>350000</v>
      </c>
      <c r="F97" s="98">
        <v>0</v>
      </c>
      <c r="G97" s="99">
        <v>350000</v>
      </c>
      <c r="H97" s="98">
        <v>0</v>
      </c>
      <c r="I97" s="19" t="s">
        <v>38</v>
      </c>
      <c r="J97" s="98"/>
    </row>
    <row r="98" ht="24.75" customHeight="1">
      <c r="A98" s="98"/>
      <c r="B98" s="77" t="s">
        <v>49</v>
      </c>
      <c r="C98" s="98"/>
      <c r="D98" s="98"/>
      <c r="E98" s="103">
        <f>SUM(E96:E97)</f>
        <v>529766</v>
      </c>
      <c r="F98" s="102">
        <f>SUM(F96:F97)</f>
        <v>0</v>
      </c>
      <c r="G98" s="103">
        <f>SUM(G96:G97)</f>
        <v>529766</v>
      </c>
      <c r="H98" s="102">
        <f>SUM(H96:H97)</f>
        <v>0</v>
      </c>
      <c r="I98" s="98"/>
      <c r="J98" s="98"/>
    </row>
    <row r="99" s="105" customFormat="1" ht="24.75" customHeight="1">
      <c r="A99" s="79" t="s">
        <v>156</v>
      </c>
      <c r="B99" s="80"/>
      <c r="C99" s="80"/>
      <c r="D99" s="80"/>
      <c r="E99" s="80"/>
      <c r="F99" s="80"/>
      <c r="G99" s="80"/>
      <c r="H99" s="80"/>
      <c r="I99" s="80"/>
      <c r="J99" s="82"/>
    </row>
    <row r="100" ht="45">
      <c r="A100" s="37" t="s">
        <v>157</v>
      </c>
      <c r="B100" s="46" t="s">
        <v>139</v>
      </c>
      <c r="C100" s="19" t="s">
        <v>16</v>
      </c>
      <c r="D100" s="19">
        <v>1</v>
      </c>
      <c r="E100" s="36">
        <v>224451</v>
      </c>
      <c r="F100" s="36"/>
      <c r="G100" s="36">
        <v>224451</v>
      </c>
      <c r="H100" s="33">
        <v>0</v>
      </c>
      <c r="I100" s="19" t="s">
        <v>38</v>
      </c>
      <c r="J100" s="20"/>
    </row>
    <row r="101" ht="28.5" customHeight="1">
      <c r="A101" s="37" t="s">
        <v>158</v>
      </c>
      <c r="B101" s="35" t="s">
        <v>143</v>
      </c>
      <c r="C101" s="19" t="s">
        <v>27</v>
      </c>
      <c r="D101" s="19">
        <v>1</v>
      </c>
      <c r="E101" s="36">
        <v>567505</v>
      </c>
      <c r="F101" s="36">
        <v>567505</v>
      </c>
      <c r="G101" s="36"/>
      <c r="H101" s="33">
        <v>0</v>
      </c>
      <c r="I101" s="19" t="s">
        <v>38</v>
      </c>
      <c r="J101" s="20"/>
    </row>
    <row r="102" ht="28.5" customHeight="1">
      <c r="A102" s="37" t="s">
        <v>159</v>
      </c>
      <c r="B102" s="35" t="s">
        <v>160</v>
      </c>
      <c r="C102" s="19" t="s">
        <v>27</v>
      </c>
      <c r="D102" s="19">
        <v>1</v>
      </c>
      <c r="E102" s="36">
        <v>84000</v>
      </c>
      <c r="F102" s="36">
        <v>84000</v>
      </c>
      <c r="G102" s="36"/>
      <c r="H102" s="33"/>
      <c r="I102" s="19" t="s">
        <v>38</v>
      </c>
      <c r="J102" s="20"/>
    </row>
    <row r="103" ht="23.25" customHeight="1">
      <c r="A103" s="37"/>
      <c r="B103" s="77" t="s">
        <v>49</v>
      </c>
      <c r="C103" s="19"/>
      <c r="D103" s="19"/>
      <c r="E103" s="70">
        <f>SUM(E100:E102)</f>
        <v>875956</v>
      </c>
      <c r="F103" s="70">
        <f>SUM(F101:F102)</f>
        <v>651505</v>
      </c>
      <c r="G103" s="70">
        <f>SUM(G100:G102)</f>
        <v>224451</v>
      </c>
      <c r="H103" s="67">
        <f>SUM(H100:H102)</f>
        <v>0</v>
      </c>
      <c r="I103" s="20"/>
      <c r="J103" s="20"/>
    </row>
    <row r="104" ht="25.5" customHeight="1">
      <c r="A104" s="106" t="s">
        <v>161</v>
      </c>
      <c r="B104" s="107"/>
      <c r="C104" s="107"/>
      <c r="D104" s="107"/>
      <c r="E104" s="107"/>
      <c r="F104" s="107"/>
      <c r="G104" s="107"/>
      <c r="H104" s="107"/>
      <c r="I104" s="107"/>
      <c r="J104" s="108"/>
    </row>
    <row r="105" ht="30">
      <c r="A105" s="109" t="s">
        <v>162</v>
      </c>
      <c r="B105" s="46" t="s">
        <v>163</v>
      </c>
      <c r="C105" s="89" t="s">
        <v>16</v>
      </c>
      <c r="D105" s="90">
        <v>1</v>
      </c>
      <c r="E105" s="110">
        <v>135000</v>
      </c>
      <c r="F105" s="110">
        <v>135000</v>
      </c>
      <c r="G105" s="36">
        <v>0</v>
      </c>
      <c r="H105" s="111">
        <v>0</v>
      </c>
      <c r="I105" s="19" t="s">
        <v>38</v>
      </c>
      <c r="J105" s="19" t="s">
        <v>164</v>
      </c>
    </row>
    <row r="106" ht="30">
      <c r="A106" s="37" t="s">
        <v>165</v>
      </c>
      <c r="B106" s="46"/>
      <c r="C106" s="19"/>
      <c r="D106" s="19"/>
      <c r="E106" s="36">
        <v>0</v>
      </c>
      <c r="F106" s="36">
        <v>0</v>
      </c>
      <c r="G106" s="36">
        <v>0</v>
      </c>
      <c r="H106" s="111">
        <v>0</v>
      </c>
      <c r="I106" s="19"/>
      <c r="J106" s="19"/>
    </row>
    <row r="107" ht="20.25" customHeight="1">
      <c r="A107" s="36"/>
      <c r="B107" s="77" t="s">
        <v>49</v>
      </c>
      <c r="C107" s="19"/>
      <c r="D107" s="19"/>
      <c r="E107" s="70">
        <f>SUM(E105:E106)</f>
        <v>135000</v>
      </c>
      <c r="F107" s="70">
        <f>SUM(F105:F106)</f>
        <v>135000</v>
      </c>
      <c r="G107" s="70">
        <f>SUM(G105:G106)</f>
        <v>0</v>
      </c>
      <c r="H107" s="78">
        <f>SUM(H105:H106)</f>
        <v>0</v>
      </c>
      <c r="I107" s="20"/>
      <c r="J107" s="20"/>
    </row>
    <row r="108" ht="24.75" customHeight="1">
      <c r="A108" s="112" t="s">
        <v>166</v>
      </c>
      <c r="B108" s="80"/>
      <c r="C108" s="80"/>
      <c r="D108" s="80"/>
      <c r="E108" s="80"/>
      <c r="F108" s="80"/>
      <c r="G108" s="80"/>
      <c r="H108" s="80"/>
      <c r="I108" s="80"/>
      <c r="J108" s="82"/>
    </row>
    <row r="109" ht="45">
      <c r="A109" s="37" t="s">
        <v>167</v>
      </c>
      <c r="B109" s="46" t="s">
        <v>139</v>
      </c>
      <c r="C109" s="19" t="s">
        <v>27</v>
      </c>
      <c r="D109" s="19">
        <v>1</v>
      </c>
      <c r="E109" s="36">
        <v>186520</v>
      </c>
      <c r="F109" s="36">
        <v>0</v>
      </c>
      <c r="G109" s="36">
        <v>186520</v>
      </c>
      <c r="H109" s="111">
        <v>0</v>
      </c>
      <c r="I109" s="19" t="s">
        <v>38</v>
      </c>
      <c r="J109" s="20"/>
    </row>
    <row r="110" ht="25.5" customHeight="1">
      <c r="A110" s="37" t="s">
        <v>168</v>
      </c>
      <c r="B110" s="35" t="s">
        <v>143</v>
      </c>
      <c r="C110" s="19" t="s">
        <v>169</v>
      </c>
      <c r="D110" s="19">
        <v>1</v>
      </c>
      <c r="E110" s="36">
        <v>471598</v>
      </c>
      <c r="F110" s="36">
        <v>0</v>
      </c>
      <c r="G110" s="36">
        <v>471598</v>
      </c>
      <c r="H110" s="111">
        <v>0</v>
      </c>
      <c r="I110" s="19" t="s">
        <v>38</v>
      </c>
      <c r="J110" s="20"/>
    </row>
    <row r="111" ht="30.75" customHeight="1">
      <c r="A111" s="37" t="s">
        <v>170</v>
      </c>
      <c r="B111" s="46" t="s">
        <v>171</v>
      </c>
      <c r="C111" s="19" t="s">
        <v>27</v>
      </c>
      <c r="D111" s="19">
        <v>1</v>
      </c>
      <c r="E111" s="36">
        <v>320000</v>
      </c>
      <c r="F111" s="36">
        <v>0</v>
      </c>
      <c r="G111" s="36">
        <v>320000</v>
      </c>
      <c r="H111" s="111">
        <v>0</v>
      </c>
      <c r="I111" s="19" t="s">
        <v>38</v>
      </c>
      <c r="J111" s="20"/>
    </row>
    <row r="112" ht="21" customHeight="1">
      <c r="A112" s="37"/>
      <c r="B112" s="77" t="s">
        <v>49</v>
      </c>
      <c r="C112" s="19"/>
      <c r="D112" s="19"/>
      <c r="E112" s="70">
        <f>SUM(E109:E111)</f>
        <v>978118</v>
      </c>
      <c r="F112" s="70">
        <f>SUM(F109:F111)</f>
        <v>0</v>
      </c>
      <c r="G112" s="70">
        <f>SUM(G109:G111)</f>
        <v>978118</v>
      </c>
      <c r="H112" s="78">
        <f>SUM(H109:H111)</f>
        <v>0</v>
      </c>
      <c r="I112" s="20"/>
      <c r="J112" s="20"/>
    </row>
    <row r="113" ht="22.5" customHeight="1">
      <c r="A113" s="79" t="s">
        <v>172</v>
      </c>
      <c r="B113" s="80"/>
      <c r="C113" s="80"/>
      <c r="D113" s="80"/>
      <c r="E113" s="80"/>
      <c r="F113" s="80"/>
      <c r="G113" s="80"/>
      <c r="H113" s="80"/>
      <c r="I113" s="80"/>
      <c r="J113" s="82"/>
    </row>
    <row r="114" ht="45">
      <c r="A114" s="109" t="s">
        <v>173</v>
      </c>
      <c r="B114" s="46" t="s">
        <v>139</v>
      </c>
      <c r="C114" s="83" t="s">
        <v>16</v>
      </c>
      <c r="D114" s="84">
        <v>1</v>
      </c>
      <c r="E114" s="93">
        <v>100488</v>
      </c>
      <c r="F114" s="113"/>
      <c r="G114" s="93">
        <v>100488</v>
      </c>
      <c r="H114" s="33">
        <v>0</v>
      </c>
      <c r="I114" s="19" t="s">
        <v>38</v>
      </c>
      <c r="J114" s="20"/>
    </row>
    <row r="115" ht="42.75" customHeight="1">
      <c r="A115" s="109" t="s">
        <v>174</v>
      </c>
      <c r="B115" s="46" t="s">
        <v>175</v>
      </c>
      <c r="C115" s="89" t="s">
        <v>27</v>
      </c>
      <c r="D115" s="90">
        <v>1</v>
      </c>
      <c r="E115" s="110">
        <v>85000</v>
      </c>
      <c r="F115" s="110">
        <v>85000</v>
      </c>
      <c r="G115" s="114"/>
      <c r="H115" s="33">
        <v>0</v>
      </c>
      <c r="I115" s="19" t="s">
        <v>38</v>
      </c>
      <c r="J115" s="20"/>
    </row>
    <row r="116" ht="34.5" customHeight="1">
      <c r="A116" s="37" t="s">
        <v>176</v>
      </c>
      <c r="B116" s="46" t="s">
        <v>177</v>
      </c>
      <c r="C116" s="19" t="s">
        <v>27</v>
      </c>
      <c r="D116" s="19">
        <v>1</v>
      </c>
      <c r="E116" s="36">
        <v>320000</v>
      </c>
      <c r="F116" s="36">
        <v>100000</v>
      </c>
      <c r="G116" s="36">
        <v>220000</v>
      </c>
      <c r="H116" s="33">
        <v>0</v>
      </c>
      <c r="I116" s="19" t="s">
        <v>38</v>
      </c>
      <c r="J116" s="20"/>
    </row>
    <row r="117" ht="19.5" customHeight="1">
      <c r="A117" s="37"/>
      <c r="B117" s="77" t="s">
        <v>49</v>
      </c>
      <c r="C117" s="19"/>
      <c r="D117" s="19"/>
      <c r="E117" s="70">
        <f>SUM(E114:E116)</f>
        <v>505488</v>
      </c>
      <c r="F117" s="70">
        <f>SUM(F115:F116)</f>
        <v>185000</v>
      </c>
      <c r="G117" s="70">
        <f>SUM(G114:G116)</f>
        <v>320488</v>
      </c>
      <c r="H117" s="67">
        <f>SUM(H114:H116)</f>
        <v>0</v>
      </c>
      <c r="I117" s="115"/>
      <c r="J117" s="115"/>
    </row>
    <row r="118" ht="22.5" customHeight="1">
      <c r="A118" s="79" t="s">
        <v>178</v>
      </c>
      <c r="B118" s="80"/>
      <c r="C118" s="80"/>
      <c r="D118" s="80"/>
      <c r="E118" s="80"/>
      <c r="F118" s="80"/>
      <c r="G118" s="80"/>
      <c r="H118" s="80"/>
      <c r="I118" s="80"/>
      <c r="J118" s="82"/>
    </row>
    <row r="119" ht="45">
      <c r="A119" s="37"/>
      <c r="B119" s="46" t="s">
        <v>179</v>
      </c>
      <c r="C119" s="19" t="s">
        <v>16</v>
      </c>
      <c r="D119" s="19">
        <v>1</v>
      </c>
      <c r="E119" s="36">
        <v>145799</v>
      </c>
      <c r="F119" s="36">
        <v>0</v>
      </c>
      <c r="G119" s="36">
        <v>145799</v>
      </c>
      <c r="H119" s="33">
        <v>0</v>
      </c>
      <c r="I119" s="19" t="s">
        <v>38</v>
      </c>
      <c r="J119" s="20"/>
    </row>
    <row r="120" ht="21" customHeight="1">
      <c r="A120" s="37"/>
      <c r="B120" s="77" t="s">
        <v>49</v>
      </c>
      <c r="C120" s="19"/>
      <c r="D120" s="19"/>
      <c r="E120" s="70">
        <f>SUM(E119)</f>
        <v>145799</v>
      </c>
      <c r="F120" s="70">
        <f>SUM(F119)</f>
        <v>0</v>
      </c>
      <c r="G120" s="70">
        <f>SUM(G119)</f>
        <v>145799</v>
      </c>
      <c r="H120" s="67">
        <f>SUM(H119)</f>
        <v>0</v>
      </c>
      <c r="I120" s="20"/>
      <c r="J120" s="20"/>
    </row>
    <row r="121" ht="18" customHeight="1">
      <c r="A121" s="79" t="s">
        <v>180</v>
      </c>
      <c r="B121" s="80"/>
      <c r="C121" s="80"/>
      <c r="D121" s="80"/>
      <c r="E121" s="80"/>
      <c r="F121" s="80"/>
      <c r="G121" s="80"/>
      <c r="H121" s="80"/>
      <c r="I121" s="80"/>
      <c r="J121" s="82"/>
    </row>
    <row r="122" ht="45">
      <c r="A122" s="37" t="s">
        <v>181</v>
      </c>
      <c r="B122" s="46" t="s">
        <v>139</v>
      </c>
      <c r="C122" s="19" t="s">
        <v>16</v>
      </c>
      <c r="D122" s="19">
        <v>1</v>
      </c>
      <c r="E122" s="36">
        <v>125380</v>
      </c>
      <c r="F122" s="36">
        <v>0</v>
      </c>
      <c r="G122" s="36">
        <v>125380</v>
      </c>
      <c r="H122" s="33">
        <v>0</v>
      </c>
      <c r="I122" s="19" t="s">
        <v>38</v>
      </c>
      <c r="J122" s="20"/>
    </row>
    <row r="123" ht="19.5" customHeight="1">
      <c r="A123" s="37" t="s">
        <v>182</v>
      </c>
      <c r="B123" s="46" t="s">
        <v>183</v>
      </c>
      <c r="C123" s="19" t="s">
        <v>27</v>
      </c>
      <c r="D123" s="19">
        <v>1</v>
      </c>
      <c r="E123" s="36">
        <v>85000</v>
      </c>
      <c r="F123" s="36">
        <v>0</v>
      </c>
      <c r="G123" s="36">
        <v>85000</v>
      </c>
      <c r="H123" s="33">
        <v>0</v>
      </c>
      <c r="I123" s="111" t="s">
        <v>121</v>
      </c>
      <c r="J123" s="20"/>
    </row>
    <row r="124" ht="18" customHeight="1">
      <c r="A124" s="37"/>
      <c r="B124" s="77" t="s">
        <v>49</v>
      </c>
      <c r="C124" s="19"/>
      <c r="D124" s="19"/>
      <c r="E124" s="70">
        <f>SUM(E122:E123)</f>
        <v>210380</v>
      </c>
      <c r="F124" s="70">
        <f>SUM(F122:F123)</f>
        <v>0</v>
      </c>
      <c r="G124" s="70">
        <f>SUM(G122:G123)</f>
        <v>210380</v>
      </c>
      <c r="H124" s="67">
        <f>SUM(H122:H123)</f>
        <v>0</v>
      </c>
      <c r="I124" s="115"/>
      <c r="J124" s="115"/>
    </row>
    <row r="125" ht="19.5" customHeight="1">
      <c r="A125" s="79" t="s">
        <v>184</v>
      </c>
      <c r="B125" s="80"/>
      <c r="C125" s="80"/>
      <c r="D125" s="80"/>
      <c r="E125" s="80"/>
      <c r="F125" s="80"/>
      <c r="G125" s="80"/>
      <c r="H125" s="80"/>
      <c r="I125" s="80"/>
      <c r="J125" s="82"/>
    </row>
    <row r="126" ht="45">
      <c r="A126" s="37" t="s">
        <v>185</v>
      </c>
      <c r="B126" s="46" t="s">
        <v>139</v>
      </c>
      <c r="C126" s="19" t="s">
        <v>16</v>
      </c>
      <c r="D126" s="19">
        <v>1</v>
      </c>
      <c r="E126" s="36">
        <v>145903</v>
      </c>
      <c r="F126" s="36">
        <v>0</v>
      </c>
      <c r="G126" s="36">
        <v>145903</v>
      </c>
      <c r="H126" s="33">
        <v>0</v>
      </c>
      <c r="I126" s="19" t="s">
        <v>38</v>
      </c>
      <c r="J126" s="20"/>
    </row>
    <row r="127" ht="18.75" customHeight="1">
      <c r="A127" s="37" t="s">
        <v>186</v>
      </c>
      <c r="B127" s="1"/>
      <c r="C127" s="19"/>
      <c r="D127" s="19"/>
      <c r="E127" s="36">
        <v>0</v>
      </c>
      <c r="F127" s="36">
        <v>0</v>
      </c>
      <c r="G127" s="36">
        <v>0</v>
      </c>
      <c r="H127" s="111">
        <v>0</v>
      </c>
      <c r="I127" s="20"/>
      <c r="J127" s="20"/>
    </row>
    <row r="128" ht="18.75" customHeight="1">
      <c r="A128" s="37"/>
      <c r="B128" s="77" t="s">
        <v>49</v>
      </c>
      <c r="C128" s="19"/>
      <c r="D128" s="19"/>
      <c r="E128" s="70">
        <f t="shared" ref="E128:E129" si="0">SUM(E126:E127)</f>
        <v>145903</v>
      </c>
      <c r="F128" s="70">
        <f>SUM(F126:F127)</f>
        <v>0</v>
      </c>
      <c r="G128" s="70">
        <f>SUM(G126:G127)</f>
        <v>145903</v>
      </c>
      <c r="H128" s="111">
        <f>SUM(H126:H127)</f>
        <v>0</v>
      </c>
      <c r="I128" s="111"/>
      <c r="J128" s="111"/>
    </row>
    <row r="129" ht="18.75" customHeight="1">
      <c r="A129" s="79" t="s">
        <v>187</v>
      </c>
      <c r="B129" s="80"/>
      <c r="C129" s="80"/>
      <c r="D129" s="80"/>
      <c r="E129" s="80">
        <f t="shared" si="0"/>
        <v>145903</v>
      </c>
      <c r="F129" s="80"/>
      <c r="G129" s="80"/>
      <c r="H129" s="80"/>
      <c r="I129" s="80"/>
      <c r="J129" s="82"/>
    </row>
    <row r="130" ht="15">
      <c r="A130" s="37" t="s">
        <v>188</v>
      </c>
      <c r="B130" s="46" t="s">
        <v>143</v>
      </c>
      <c r="C130" s="19"/>
      <c r="D130" s="19"/>
      <c r="E130" s="36">
        <v>545590.41000000003</v>
      </c>
      <c r="F130" s="36">
        <v>545590.41000000003</v>
      </c>
      <c r="G130" s="116"/>
      <c r="H130" s="33"/>
      <c r="I130" s="19" t="s">
        <v>38</v>
      </c>
      <c r="J130" s="20"/>
    </row>
    <row r="131" ht="45">
      <c r="A131" s="37" t="s">
        <v>189</v>
      </c>
      <c r="B131" s="46" t="s">
        <v>139</v>
      </c>
      <c r="C131" s="19" t="s">
        <v>16</v>
      </c>
      <c r="D131" s="19">
        <v>1</v>
      </c>
      <c r="E131" s="36">
        <v>215785</v>
      </c>
      <c r="F131" s="111"/>
      <c r="G131" s="36">
        <v>215785</v>
      </c>
      <c r="H131" s="33">
        <v>0</v>
      </c>
      <c r="I131" s="19" t="s">
        <v>38</v>
      </c>
      <c r="J131" s="20"/>
    </row>
    <row r="132" ht="34.5" customHeight="1">
      <c r="A132" s="37" t="s">
        <v>190</v>
      </c>
      <c r="B132" s="46" t="s">
        <v>191</v>
      </c>
      <c r="C132" s="19" t="s">
        <v>74</v>
      </c>
      <c r="D132" s="19">
        <v>25</v>
      </c>
      <c r="E132" s="36">
        <v>37000</v>
      </c>
      <c r="F132" s="33">
        <v>37000</v>
      </c>
      <c r="G132" s="36"/>
      <c r="H132" s="33">
        <v>0</v>
      </c>
      <c r="I132" s="19" t="s">
        <v>38</v>
      </c>
      <c r="J132" s="20"/>
    </row>
    <row r="133" ht="21.75" customHeight="1">
      <c r="A133" s="37"/>
      <c r="B133" s="117" t="s">
        <v>49</v>
      </c>
      <c r="C133" s="66"/>
      <c r="D133" s="66"/>
      <c r="E133" s="70">
        <f>SUM(E130:E132)</f>
        <v>798375.41000000003</v>
      </c>
      <c r="F133" s="118">
        <f>SUM(F130:F132)</f>
        <v>582590.41000000003</v>
      </c>
      <c r="G133" s="70">
        <f>SUM(G131:G132)</f>
        <v>215785</v>
      </c>
      <c r="H133" s="67">
        <f>SUM(H131:H132)</f>
        <v>0</v>
      </c>
      <c r="I133" s="115"/>
      <c r="J133" s="115"/>
    </row>
    <row r="134" ht="25.5" customHeight="1">
      <c r="A134" s="119"/>
      <c r="B134" s="117" t="s">
        <v>192</v>
      </c>
      <c r="C134" s="19"/>
      <c r="D134" s="19"/>
      <c r="E134" s="70">
        <f>E133+E128+E124+E120+E117+E112+E107+E103+E98+E94+E90+E85+E81</f>
        <v>6646995.4100000001</v>
      </c>
      <c r="F134" s="118">
        <f>F133+F128+F124+F120+F117+F112+F107+F103+F98+F94+F90+F85+F81</f>
        <v>2113053.4100000001</v>
      </c>
      <c r="G134" s="70">
        <f>G133+G128+G124+G120+G117+G112+G107+G103+G98+G94+G90+G85+G81</f>
        <v>4533942</v>
      </c>
      <c r="H134" s="67">
        <f>SUM(H131:H133)</f>
        <v>0</v>
      </c>
      <c r="I134" s="64"/>
      <c r="J134" s="64"/>
    </row>
    <row r="135" ht="24.75" customHeight="1">
      <c r="A135" s="120" t="s">
        <v>193</v>
      </c>
      <c r="B135" s="121"/>
      <c r="C135" s="121"/>
      <c r="D135" s="121"/>
      <c r="E135" s="121"/>
      <c r="F135" s="121"/>
      <c r="G135" s="121"/>
      <c r="H135" s="121"/>
      <c r="I135" s="121"/>
      <c r="J135" s="122"/>
    </row>
    <row r="136" ht="34.5" customHeight="1">
      <c r="A136" s="34" t="s">
        <v>194</v>
      </c>
      <c r="B136" s="46" t="s">
        <v>195</v>
      </c>
      <c r="C136" s="19" t="s">
        <v>81</v>
      </c>
      <c r="D136" s="19">
        <v>2</v>
      </c>
      <c r="E136" s="36">
        <v>3800000</v>
      </c>
      <c r="F136" s="65">
        <v>2200000</v>
      </c>
      <c r="G136" s="36">
        <v>1600000</v>
      </c>
      <c r="H136" s="111">
        <v>0</v>
      </c>
      <c r="I136" s="33" t="s">
        <v>121</v>
      </c>
      <c r="J136" s="20"/>
    </row>
    <row r="137" ht="34.5" customHeight="1">
      <c r="A137" s="34" t="s">
        <v>196</v>
      </c>
      <c r="B137" s="46" t="s">
        <v>197</v>
      </c>
      <c r="C137" s="19" t="s">
        <v>81</v>
      </c>
      <c r="D137" s="19">
        <v>1</v>
      </c>
      <c r="E137" s="36">
        <v>85000</v>
      </c>
      <c r="F137" s="36">
        <v>85000</v>
      </c>
      <c r="G137" s="36"/>
      <c r="H137" s="111">
        <v>0</v>
      </c>
      <c r="I137" s="33" t="s">
        <v>121</v>
      </c>
      <c r="J137" s="20"/>
    </row>
    <row r="138" ht="19.5" customHeight="1">
      <c r="A138" s="34"/>
      <c r="B138" s="50" t="s">
        <v>49</v>
      </c>
      <c r="C138" s="47"/>
      <c r="D138" s="47"/>
      <c r="E138" s="62">
        <f>SUM(E136:E137)</f>
        <v>3885000</v>
      </c>
      <c r="F138" s="123">
        <f>SUM(F136:F137)</f>
        <v>2285000</v>
      </c>
      <c r="G138" s="123">
        <f>SUM(G136:G137)</f>
        <v>1600000</v>
      </c>
      <c r="H138" s="78">
        <f>SUM(H136:H137)</f>
        <v>0</v>
      </c>
      <c r="I138" s="20"/>
      <c r="J138" s="20"/>
    </row>
    <row r="139" ht="24.75" customHeight="1">
      <c r="A139" s="112" t="s">
        <v>198</v>
      </c>
      <c r="B139" s="124"/>
      <c r="C139" s="124"/>
      <c r="D139" s="124"/>
      <c r="E139" s="124"/>
      <c r="F139" s="124"/>
      <c r="G139" s="124"/>
      <c r="H139" s="124"/>
      <c r="I139" s="124"/>
      <c r="J139" s="125"/>
    </row>
    <row r="140" ht="60">
      <c r="A140" s="126" t="s">
        <v>199</v>
      </c>
      <c r="B140" s="46" t="s">
        <v>200</v>
      </c>
      <c r="C140" s="19" t="s">
        <v>37</v>
      </c>
      <c r="D140" s="19">
        <v>360</v>
      </c>
      <c r="E140" s="36">
        <v>2268000</v>
      </c>
      <c r="F140" s="36"/>
      <c r="G140" s="36">
        <v>2268000</v>
      </c>
      <c r="H140" s="96"/>
      <c r="I140" s="19" t="s">
        <v>201</v>
      </c>
      <c r="J140" s="96"/>
    </row>
    <row r="141" ht="45.75" customHeight="1">
      <c r="A141" s="126" t="s">
        <v>202</v>
      </c>
      <c r="B141" s="46" t="s">
        <v>203</v>
      </c>
      <c r="C141" s="19" t="s">
        <v>204</v>
      </c>
      <c r="D141" s="19"/>
      <c r="E141" s="36"/>
      <c r="F141" s="36"/>
      <c r="G141" s="36"/>
      <c r="H141" s="96"/>
      <c r="I141" s="19" t="s">
        <v>201</v>
      </c>
      <c r="J141" s="96"/>
    </row>
    <row r="142" ht="23.25" customHeight="1">
      <c r="A142" s="126" t="s">
        <v>205</v>
      </c>
      <c r="B142" s="35" t="s">
        <v>206</v>
      </c>
      <c r="C142" s="19" t="s">
        <v>204</v>
      </c>
      <c r="D142" s="19">
        <v>430</v>
      </c>
      <c r="E142" s="36">
        <v>3732168</v>
      </c>
      <c r="F142" s="36">
        <v>225666</v>
      </c>
      <c r="G142" s="36">
        <v>1753000</v>
      </c>
      <c r="H142" s="36">
        <v>1753502</v>
      </c>
      <c r="I142" s="19" t="s">
        <v>201</v>
      </c>
      <c r="J142" s="96"/>
    </row>
    <row r="143" ht="15">
      <c r="A143" s="34" t="s">
        <v>207</v>
      </c>
      <c r="B143" s="61"/>
      <c r="C143" s="61"/>
      <c r="D143" s="61"/>
      <c r="E143" s="62"/>
      <c r="F143" s="62"/>
      <c r="G143" s="62"/>
      <c r="H143" s="20"/>
      <c r="I143" s="20"/>
      <c r="J143" s="20"/>
    </row>
    <row r="144" ht="15">
      <c r="A144" s="34"/>
      <c r="B144" s="61"/>
      <c r="C144" s="61"/>
      <c r="D144" s="61"/>
      <c r="E144" s="62"/>
      <c r="F144" s="62"/>
      <c r="G144" s="62"/>
      <c r="H144" s="20"/>
      <c r="I144" s="20"/>
      <c r="J144" s="20"/>
    </row>
    <row r="145" ht="15">
      <c r="A145" s="37"/>
      <c r="B145" s="50" t="s">
        <v>49</v>
      </c>
      <c r="C145" s="61"/>
      <c r="D145" s="61"/>
      <c r="E145" s="62">
        <f>SUM(E140:E144)</f>
        <v>6000168</v>
      </c>
      <c r="F145" s="62">
        <f>SUM(F142:F144)</f>
        <v>225666</v>
      </c>
      <c r="G145" s="62">
        <f>SUM(G140:G144)</f>
        <v>4021000</v>
      </c>
      <c r="H145" s="115">
        <f>SUM(H142:H144)</f>
        <v>1753502</v>
      </c>
      <c r="I145" s="20"/>
      <c r="J145" s="20"/>
    </row>
    <row r="146" ht="26.25" customHeight="1">
      <c r="A146" s="112" t="s">
        <v>208</v>
      </c>
      <c r="B146" s="124"/>
      <c r="C146" s="124"/>
      <c r="D146" s="124"/>
      <c r="E146" s="124"/>
      <c r="F146" s="124"/>
      <c r="G146" s="124"/>
      <c r="H146" s="124"/>
      <c r="I146" s="124"/>
      <c r="J146" s="125"/>
    </row>
    <row r="147" ht="45">
      <c r="A147" s="126" t="s">
        <v>209</v>
      </c>
      <c r="B147" s="46" t="s">
        <v>210</v>
      </c>
      <c r="C147" s="19" t="s">
        <v>37</v>
      </c>
      <c r="D147" s="19">
        <v>31</v>
      </c>
      <c r="E147" s="36">
        <v>135700</v>
      </c>
      <c r="F147" s="36"/>
      <c r="G147" s="36">
        <v>135700</v>
      </c>
      <c r="H147" s="96"/>
      <c r="I147" s="19" t="s">
        <v>211</v>
      </c>
      <c r="J147" s="96"/>
    </row>
    <row r="148" ht="45">
      <c r="A148" s="34" t="s">
        <v>212</v>
      </c>
      <c r="B148" s="46" t="s">
        <v>213</v>
      </c>
      <c r="C148" s="19" t="s">
        <v>27</v>
      </c>
      <c r="D148" s="19">
        <v>250</v>
      </c>
      <c r="E148" s="36">
        <v>375000</v>
      </c>
      <c r="F148" s="36">
        <v>80000</v>
      </c>
      <c r="G148" s="36">
        <v>190000</v>
      </c>
      <c r="H148" s="127">
        <v>105000</v>
      </c>
      <c r="I148" s="19" t="s">
        <v>211</v>
      </c>
      <c r="J148" s="20"/>
    </row>
    <row r="149" ht="45">
      <c r="A149" s="34" t="s">
        <v>214</v>
      </c>
      <c r="B149" s="46" t="s">
        <v>215</v>
      </c>
      <c r="C149" s="19" t="s">
        <v>216</v>
      </c>
      <c r="D149" s="19">
        <v>115</v>
      </c>
      <c r="E149" s="36">
        <v>390000</v>
      </c>
      <c r="F149" s="48"/>
      <c r="G149" s="36">
        <v>390000</v>
      </c>
      <c r="H149" s="64"/>
      <c r="I149" s="19" t="s">
        <v>211</v>
      </c>
      <c r="J149" s="20"/>
    </row>
    <row r="150" ht="39" customHeight="1">
      <c r="A150" s="34" t="s">
        <v>217</v>
      </c>
      <c r="B150" s="46" t="s">
        <v>218</v>
      </c>
      <c r="C150" s="19" t="s">
        <v>81</v>
      </c>
      <c r="D150" s="47"/>
      <c r="E150" s="48"/>
      <c r="F150" s="48"/>
      <c r="G150" s="48"/>
      <c r="H150" s="64"/>
      <c r="I150" s="19" t="s">
        <v>211</v>
      </c>
      <c r="J150" s="20"/>
    </row>
    <row r="151" ht="15">
      <c r="A151" s="37"/>
      <c r="B151" s="50" t="s">
        <v>219</v>
      </c>
      <c r="C151" s="61"/>
      <c r="D151" s="61"/>
      <c r="E151" s="62">
        <f>SUM(E147:E150)</f>
        <v>900700</v>
      </c>
      <c r="F151" s="62">
        <f>SUM(F148:F150)</f>
        <v>80000</v>
      </c>
      <c r="G151" s="62">
        <f>SUM(G147:G150)</f>
        <v>715700</v>
      </c>
      <c r="H151" s="115">
        <f>SUM(H148:H150)</f>
        <v>105000</v>
      </c>
      <c r="I151" s="115"/>
      <c r="J151" s="115"/>
    </row>
    <row r="152" ht="23.25" customHeight="1">
      <c r="A152" s="112" t="s">
        <v>220</v>
      </c>
      <c r="B152" s="124"/>
      <c r="C152" s="124"/>
      <c r="D152" s="124"/>
      <c r="E152" s="124"/>
      <c r="F152" s="124"/>
      <c r="G152" s="124"/>
      <c r="H152" s="124"/>
      <c r="I152" s="124"/>
      <c r="J152" s="125"/>
    </row>
    <row r="153" ht="53.25" customHeight="1">
      <c r="A153" s="126" t="s">
        <v>221</v>
      </c>
      <c r="B153" s="128" t="s">
        <v>222</v>
      </c>
      <c r="C153" s="129" t="s">
        <v>16</v>
      </c>
      <c r="D153" s="130">
        <v>1</v>
      </c>
      <c r="E153" s="131">
        <v>1300000</v>
      </c>
      <c r="F153" s="36">
        <v>1300000</v>
      </c>
      <c r="G153" s="36"/>
      <c r="H153" s="96"/>
      <c r="I153" s="19" t="s">
        <v>223</v>
      </c>
      <c r="J153" s="96"/>
    </row>
    <row r="154" ht="53.25" customHeight="1">
      <c r="A154" s="126" t="s">
        <v>224</v>
      </c>
      <c r="B154" s="35" t="s">
        <v>225</v>
      </c>
      <c r="C154" s="19" t="s">
        <v>27</v>
      </c>
      <c r="D154" s="19">
        <v>4</v>
      </c>
      <c r="E154" s="36">
        <v>10000</v>
      </c>
      <c r="F154" s="36">
        <v>2000</v>
      </c>
      <c r="G154" s="36">
        <v>8000</v>
      </c>
      <c r="H154" s="96"/>
      <c r="I154" s="19" t="s">
        <v>223</v>
      </c>
      <c r="J154" s="96"/>
    </row>
    <row r="155" ht="52.5" customHeight="1">
      <c r="A155" s="126" t="s">
        <v>226</v>
      </c>
      <c r="B155" s="35" t="s">
        <v>227</v>
      </c>
      <c r="C155" s="19" t="s">
        <v>27</v>
      </c>
      <c r="D155" s="19">
        <v>5</v>
      </c>
      <c r="E155" s="36">
        <v>48000</v>
      </c>
      <c r="F155" s="36"/>
      <c r="G155" s="36">
        <v>48000</v>
      </c>
      <c r="H155" s="96"/>
      <c r="I155" s="19" t="s">
        <v>223</v>
      </c>
      <c r="J155" s="96"/>
    </row>
    <row r="156" ht="52.5" customHeight="1">
      <c r="A156" s="126" t="s">
        <v>228</v>
      </c>
      <c r="B156" s="35" t="s">
        <v>229</v>
      </c>
      <c r="C156" s="19" t="s">
        <v>81</v>
      </c>
      <c r="D156" s="19">
        <v>1</v>
      </c>
      <c r="E156" s="36">
        <v>26000000</v>
      </c>
      <c r="F156" s="36">
        <v>12000000</v>
      </c>
      <c r="G156" s="36">
        <v>14000000</v>
      </c>
      <c r="H156" s="36">
        <v>0</v>
      </c>
      <c r="I156" s="19" t="s">
        <v>223</v>
      </c>
      <c r="J156" s="96"/>
    </row>
    <row r="157" ht="44.25" customHeight="1">
      <c r="A157" s="126" t="s">
        <v>230</v>
      </c>
      <c r="B157" s="68" t="s">
        <v>231</v>
      </c>
      <c r="C157" s="19" t="s">
        <v>37</v>
      </c>
      <c r="D157" s="19">
        <v>36</v>
      </c>
      <c r="E157" s="36">
        <v>120000</v>
      </c>
      <c r="F157" s="36"/>
      <c r="G157" s="36">
        <v>120000</v>
      </c>
      <c r="H157" s="36"/>
      <c r="I157" s="19" t="s">
        <v>223</v>
      </c>
      <c r="J157" s="96"/>
    </row>
    <row r="158" ht="22.5" customHeight="1">
      <c r="A158" s="132"/>
      <c r="B158" s="69" t="s">
        <v>49</v>
      </c>
      <c r="C158" s="19"/>
      <c r="D158" s="19"/>
      <c r="E158" s="70">
        <f>SUM(E153:E157)</f>
        <v>27478000</v>
      </c>
      <c r="F158" s="70">
        <f>SUM(F153:F157)</f>
        <v>13302000</v>
      </c>
      <c r="G158" s="70">
        <f>SUM(G154:G157)</f>
        <v>14176000</v>
      </c>
      <c r="H158" s="70">
        <f>SUM(H156:H157)</f>
        <v>0</v>
      </c>
      <c r="I158" s="96"/>
      <c r="J158" s="96"/>
    </row>
    <row r="159" ht="24.75" customHeight="1">
      <c r="A159" s="112" t="s">
        <v>232</v>
      </c>
      <c r="B159" s="124"/>
      <c r="C159" s="124"/>
      <c r="D159" s="124"/>
      <c r="E159" s="124"/>
      <c r="F159" s="124"/>
      <c r="G159" s="124"/>
      <c r="H159" s="124"/>
      <c r="I159" s="124"/>
      <c r="J159" s="125"/>
    </row>
    <row r="160" ht="45">
      <c r="A160" s="126" t="s">
        <v>233</v>
      </c>
      <c r="B160" s="46" t="s">
        <v>234</v>
      </c>
      <c r="C160" s="19" t="s">
        <v>16</v>
      </c>
      <c r="D160" s="19">
        <v>1</v>
      </c>
      <c r="E160" s="36">
        <v>1500000</v>
      </c>
      <c r="F160" s="36">
        <v>1500000</v>
      </c>
      <c r="G160" s="36"/>
      <c r="H160" s="96"/>
      <c r="I160" s="19" t="s">
        <v>121</v>
      </c>
      <c r="J160" s="96"/>
    </row>
    <row r="161" ht="30">
      <c r="A161" s="126" t="s">
        <v>235</v>
      </c>
      <c r="B161" s="46" t="s">
        <v>236</v>
      </c>
      <c r="C161" s="19" t="s">
        <v>27</v>
      </c>
      <c r="D161" s="19">
        <v>5</v>
      </c>
      <c r="E161" s="36">
        <v>3750000</v>
      </c>
      <c r="F161" s="36">
        <v>370000</v>
      </c>
      <c r="G161" s="36">
        <v>1690000</v>
      </c>
      <c r="H161" s="36">
        <v>1690000</v>
      </c>
      <c r="I161" s="19" t="s">
        <v>121</v>
      </c>
      <c r="J161" s="96"/>
    </row>
    <row r="162" ht="20.25" customHeight="1">
      <c r="A162" s="37"/>
      <c r="B162" s="69" t="s">
        <v>49</v>
      </c>
      <c r="C162" s="61"/>
      <c r="D162" s="61"/>
      <c r="E162" s="62">
        <f>SUM(E160:E161)</f>
        <v>5250000</v>
      </c>
      <c r="F162" s="62">
        <f>SUM(F160:F161)</f>
        <v>1870000</v>
      </c>
      <c r="G162" s="62">
        <f>SUM(G161)</f>
        <v>1690000</v>
      </c>
      <c r="H162" s="63">
        <f>SUM(H161)</f>
        <v>1690000</v>
      </c>
      <c r="I162" s="20"/>
      <c r="J162" s="20"/>
    </row>
    <row r="163">
      <c r="A163" s="43" t="s">
        <v>237</v>
      </c>
      <c r="B163" s="44"/>
      <c r="C163" s="44"/>
      <c r="D163" s="44"/>
      <c r="E163" s="44">
        <f>SUM(E160:E162)</f>
        <v>10500000</v>
      </c>
      <c r="F163" s="44"/>
      <c r="G163" s="44"/>
      <c r="H163" s="44"/>
      <c r="I163" s="44"/>
      <c r="J163" s="45"/>
    </row>
    <row r="164" ht="36" customHeight="1">
      <c r="A164" s="119" t="s">
        <v>238</v>
      </c>
      <c r="B164" s="46" t="s">
        <v>239</v>
      </c>
      <c r="C164" s="19" t="s">
        <v>240</v>
      </c>
      <c r="D164" s="19">
        <v>1</v>
      </c>
      <c r="E164" s="36">
        <v>450000</v>
      </c>
      <c r="F164" s="36">
        <v>0</v>
      </c>
      <c r="G164" s="36">
        <v>450000</v>
      </c>
      <c r="H164" s="33">
        <v>0</v>
      </c>
      <c r="I164" s="20"/>
      <c r="J164" s="20"/>
    </row>
    <row r="165" ht="22.5" customHeight="1">
      <c r="A165" s="37"/>
      <c r="B165" s="69" t="s">
        <v>49</v>
      </c>
      <c r="C165" s="61"/>
      <c r="D165" s="61"/>
      <c r="E165" s="62">
        <v>450000</v>
      </c>
      <c r="F165" s="62">
        <f>SUM(F164)</f>
        <v>0</v>
      </c>
      <c r="G165" s="62">
        <f>SUM(G164)</f>
        <v>450000</v>
      </c>
      <c r="H165" s="33">
        <f>SUM(H164)</f>
        <v>0</v>
      </c>
      <c r="I165" s="20"/>
      <c r="J165" s="133"/>
    </row>
    <row r="166" ht="27" customHeight="1">
      <c r="A166" s="20"/>
      <c r="B166" s="134" t="s">
        <v>241</v>
      </c>
      <c r="C166" s="67"/>
      <c r="D166" s="67"/>
      <c r="E166" s="135">
        <f>E165+E162+E158+E151+E145+E138+E134+E77+E74+E70+E66+E60+E55+E48+E44+E37+E22</f>
        <v>63544245.409999996</v>
      </c>
      <c r="F166" s="135">
        <f>F165+F162+F158+F151+F145+F138+F134+F77+F74+F70+F66+F63+F60+F55+F48+F44+F37+F22</f>
        <v>20994719.41</v>
      </c>
      <c r="G166" s="135">
        <f>G165+G162+G158+G151+G145+G138+G134+G77+G74+G70+G66+G63+G60+G55+G48+G44+G37+G22</f>
        <v>37281024</v>
      </c>
      <c r="H166" s="136">
        <f>H165+H162+H158+H151+H145+H138+H134+H128+H124+H120+H117+H112+H107+H103+H98+H94+H90+H85+H81+H77+H74+H70+H66+H63+H60+H55+H48+H44+H37+H22</f>
        <v>5313502</v>
      </c>
      <c r="I166" s="137"/>
      <c r="J166" s="137"/>
    </row>
    <row r="167" ht="15">
      <c r="A167" s="138"/>
      <c r="B167" s="2"/>
      <c r="C167" s="2"/>
      <c r="D167" s="2"/>
      <c r="E167" s="2"/>
      <c r="F167" s="2"/>
      <c r="G167" s="2"/>
      <c r="H167" s="138"/>
      <c r="I167" s="138"/>
      <c r="J167" s="138"/>
    </row>
    <row r="168" ht="15">
      <c r="A168" s="138"/>
      <c r="B168" s="2"/>
      <c r="C168" s="2"/>
      <c r="D168" s="2"/>
      <c r="E168" s="2"/>
      <c r="F168" s="2"/>
      <c r="G168" s="2"/>
      <c r="H168" s="138"/>
      <c r="I168" s="138"/>
      <c r="J168" s="138"/>
    </row>
    <row r="169" ht="15">
      <c r="A169" s="138"/>
      <c r="B169" s="2"/>
      <c r="C169" s="2"/>
      <c r="D169" s="2"/>
      <c r="E169" s="2"/>
      <c r="F169" s="2"/>
      <c r="G169" s="2"/>
      <c r="H169" s="138"/>
      <c r="I169" s="138"/>
      <c r="J169" s="138"/>
    </row>
    <row r="170" ht="14.25"/>
    <row r="171" ht="14.25">
      <c r="B171" s="1"/>
      <c r="C171" s="1"/>
      <c r="D171" s="1"/>
      <c r="E171" s="1"/>
      <c r="F171" s="1"/>
      <c r="G171" s="1"/>
    </row>
    <row r="172" ht="14.25">
      <c r="B172" s="1"/>
      <c r="C172" s="1"/>
      <c r="D172" s="1"/>
      <c r="E172" s="1"/>
      <c r="F172" s="1"/>
      <c r="G172" s="1"/>
    </row>
    <row r="173" ht="14.25">
      <c r="B173" s="1"/>
      <c r="C173" s="1"/>
      <c r="D173" s="1"/>
      <c r="E173" s="1"/>
      <c r="F173" s="1"/>
      <c r="G173" s="1"/>
    </row>
    <row r="174" ht="14.25"/>
    <row r="175" ht="14.25"/>
    <row r="176" ht="14.25"/>
    <row r="177" ht="14.25">
      <c r="B177" s="1"/>
      <c r="C177" s="1"/>
      <c r="D177" s="1"/>
      <c r="E177" s="1"/>
      <c r="F177" s="1"/>
      <c r="G177" s="1"/>
    </row>
    <row r="178" ht="14.25">
      <c r="B178" s="1"/>
      <c r="C178" s="1"/>
      <c r="D178" s="1"/>
      <c r="E178" s="1"/>
      <c r="F178" s="1"/>
      <c r="G178" s="1"/>
    </row>
    <row r="179" ht="14.25">
      <c r="B179" s="1"/>
      <c r="C179" s="1"/>
      <c r="D179" s="1"/>
      <c r="E179" s="1"/>
      <c r="F179" s="1"/>
      <c r="G179" s="1"/>
    </row>
    <row r="180" ht="14.25"/>
    <row r="181" ht="14.25"/>
    <row r="182" ht="14.25"/>
    <row r="183" ht="14.25"/>
    <row r="184" ht="14.25"/>
    <row r="185" ht="14.25">
      <c r="B185" s="1"/>
      <c r="C185" s="1"/>
      <c r="D185" s="1"/>
      <c r="E185" s="1"/>
      <c r="F185" s="1"/>
      <c r="G185" s="1"/>
    </row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</sheetData>
  <sortState ref="J89:J165" columnSort="0">
    <sortCondition sortBy="value" descending="0" ref="J89:J165"/>
  </sortState>
  <mergeCells count="46">
    <mergeCell ref="G1:J1"/>
    <mergeCell ref="G2:J2"/>
    <mergeCell ref="G3:J3"/>
    <mergeCell ref="A5:J5"/>
    <mergeCell ref="A6:J6"/>
    <mergeCell ref="A7:A8"/>
    <mergeCell ref="B7:B8"/>
    <mergeCell ref="C7:C8"/>
    <mergeCell ref="D7:D8"/>
    <mergeCell ref="E7:E8"/>
    <mergeCell ref="F7:H7"/>
    <mergeCell ref="I7:I8"/>
    <mergeCell ref="J7:J8"/>
    <mergeCell ref="A9:J9"/>
    <mergeCell ref="B22:D22"/>
    <mergeCell ref="A23:J23"/>
    <mergeCell ref="B37:D37"/>
    <mergeCell ref="A38:J38"/>
    <mergeCell ref="A45:J45"/>
    <mergeCell ref="A49:J49"/>
    <mergeCell ref="A56:J56"/>
    <mergeCell ref="A61:J61"/>
    <mergeCell ref="A64:J64"/>
    <mergeCell ref="A67:J67"/>
    <mergeCell ref="A71:J71"/>
    <mergeCell ref="A75:J75"/>
    <mergeCell ref="A78:J78"/>
    <mergeCell ref="A79:J79"/>
    <mergeCell ref="A82:J82"/>
    <mergeCell ref="A86:J86"/>
    <mergeCell ref="A91:J91"/>
    <mergeCell ref="A95:J95"/>
    <mergeCell ref="A99:J99"/>
    <mergeCell ref="A104:J104"/>
    <mergeCell ref="A108:J108"/>
    <mergeCell ref="A113:J113"/>
    <mergeCell ref="A118:J118"/>
    <mergeCell ref="A121:J121"/>
    <mergeCell ref="A125:J125"/>
    <mergeCell ref="A129:J129"/>
    <mergeCell ref="A135:J135"/>
    <mergeCell ref="A139:J139"/>
    <mergeCell ref="A146:J146"/>
    <mergeCell ref="A152:J152"/>
    <mergeCell ref="A159:J159"/>
    <mergeCell ref="A163:J163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  <Company>SPecialiST RePack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revision>32</cp:revision>
  <dcterms:created xsi:type="dcterms:W3CDTF">2021-07-26T07:21:43Z</dcterms:created>
  <dcterms:modified xsi:type="dcterms:W3CDTF">2022-10-25T13:38:42Z</dcterms:modified>
</cp:coreProperties>
</file>